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640"/>
  </bookViews>
  <sheets>
    <sheet name="Strona Tytułowa" sheetId="20" r:id="rId1"/>
    <sheet name="cz 1" sheetId="4" r:id="rId2"/>
    <sheet name="cz 2" sheetId="5" r:id="rId3"/>
    <sheet name="cz 3" sheetId="7" r:id="rId4"/>
    <sheet name="cz 4" sheetId="6" r:id="rId5"/>
    <sheet name="cz 5" sheetId="33" r:id="rId6"/>
    <sheet name="cz 6" sheetId="12" r:id="rId7"/>
    <sheet name="cz 7" sheetId="13" r:id="rId8"/>
    <sheet name="cz 8" sheetId="14" r:id="rId9"/>
    <sheet name="cz 9" sheetId="15" r:id="rId10"/>
    <sheet name="cz 10" sheetId="17" r:id="rId11"/>
    <sheet name="cz 11" sheetId="32" r:id="rId12"/>
    <sheet name="cz 12" sheetId="22" r:id="rId13"/>
    <sheet name="cz 13" sheetId="34" r:id="rId14"/>
    <sheet name="cz 14" sheetId="26" r:id="rId15"/>
    <sheet name="cz 15" sheetId="35" r:id="rId16"/>
    <sheet name="cz 16" sheetId="30" r:id="rId17"/>
    <sheet name="Arkusz1" sheetId="36" r:id="rId18"/>
  </sheets>
  <definedNames>
    <definedName name="_xlnm._FilterDatabase" localSheetId="1" hidden="1">'cz 1'!$A$4:$K$93</definedName>
    <definedName name="_GoBack" localSheetId="7">'cz 7'!$B$7</definedName>
    <definedName name="_xlnm.Print_Titles" localSheetId="1">'cz 1'!$3:$4</definedName>
    <definedName name="_xlnm.Print_Titles" localSheetId="11">'cz 11'!$3:$4</definedName>
    <definedName name="_xlnm.Print_Titles" localSheetId="12">'cz 12'!$3:$4</definedName>
    <definedName name="_xlnm.Print_Titles" localSheetId="2">'cz 2'!$3:$4</definedName>
  </definedNames>
  <calcPr calcId="125725"/>
</workbook>
</file>

<file path=xl/calcChain.xml><?xml version="1.0" encoding="utf-8"?>
<calcChain xmlns="http://schemas.openxmlformats.org/spreadsheetml/2006/main">
  <c r="I10" i="5"/>
  <c r="J10" s="1"/>
  <c r="J11" s="1"/>
  <c r="I6" i="35"/>
  <c r="I6" i="26"/>
  <c r="I7"/>
  <c r="I8"/>
  <c r="I9"/>
  <c r="I10"/>
  <c r="I11"/>
  <c r="I12"/>
  <c r="I13"/>
  <c r="I14"/>
  <c r="I15"/>
  <c r="I16"/>
  <c r="I17"/>
  <c r="I18"/>
  <c r="I19"/>
  <c r="I20"/>
  <c r="I21"/>
  <c r="I22"/>
  <c r="I23"/>
  <c r="I24"/>
  <c r="I25"/>
  <c r="I26"/>
  <c r="I27"/>
  <c r="I28"/>
  <c r="I29"/>
  <c r="I30"/>
  <c r="I11" i="5" l="1"/>
  <c r="I45" i="4"/>
  <c r="J45" s="1"/>
  <c r="I38"/>
  <c r="J38" s="1"/>
  <c r="I36"/>
  <c r="J36" s="1"/>
  <c r="J6" i="35"/>
  <c r="I7" i="34"/>
  <c r="J7" s="1"/>
  <c r="I24" i="4"/>
  <c r="J24" s="1"/>
  <c r="I53"/>
  <c r="J53" s="1"/>
  <c r="I6" i="34"/>
  <c r="J6" s="1"/>
  <c r="I68" i="4"/>
  <c r="J68" s="1"/>
  <c r="I18" i="33"/>
  <c r="J18" s="1"/>
  <c r="I13"/>
  <c r="J13" s="1"/>
  <c r="I12" i="17"/>
  <c r="J12" s="1"/>
  <c r="I7"/>
  <c r="J7" s="1"/>
  <c r="I10"/>
  <c r="J10" s="1"/>
  <c r="I6"/>
  <c r="I8"/>
  <c r="J8" s="1"/>
  <c r="I9"/>
  <c r="J9" s="1"/>
  <c r="I11"/>
  <c r="J11" s="1"/>
  <c r="I13"/>
  <c r="J13" s="1"/>
  <c r="I14"/>
  <c r="J14" s="1"/>
  <c r="I15"/>
  <c r="J15" s="1"/>
  <c r="I16"/>
  <c r="J16" s="1"/>
  <c r="I27" i="4"/>
  <c r="J27" s="1"/>
  <c r="I11" i="14"/>
  <c r="J11" s="1"/>
  <c r="I7" i="33"/>
  <c r="J7" s="1"/>
  <c r="I8"/>
  <c r="J8" s="1"/>
  <c r="I9"/>
  <c r="J9" s="1"/>
  <c r="I10"/>
  <c r="J10" s="1"/>
  <c r="I11"/>
  <c r="J11" s="1"/>
  <c r="I12"/>
  <c r="J12" s="1"/>
  <c r="I14"/>
  <c r="J14" s="1"/>
  <c r="I15"/>
  <c r="J15" s="1"/>
  <c r="I16"/>
  <c r="J16" s="1"/>
  <c r="I17"/>
  <c r="J17" s="1"/>
  <c r="I19"/>
  <c r="J19" s="1"/>
  <c r="I20"/>
  <c r="J20" s="1"/>
  <c r="I21"/>
  <c r="J21" s="1"/>
  <c r="I22"/>
  <c r="J22" s="1"/>
  <c r="I23"/>
  <c r="J23" s="1"/>
  <c r="I24"/>
  <c r="J24" s="1"/>
  <c r="I25"/>
  <c r="J25" s="1"/>
  <c r="I26"/>
  <c r="J26" s="1"/>
  <c r="I27"/>
  <c r="J27" s="1"/>
  <c r="I28"/>
  <c r="J28" s="1"/>
  <c r="I6" i="32"/>
  <c r="J6" s="1"/>
  <c r="I7"/>
  <c r="I8"/>
  <c r="J8" s="1"/>
  <c r="I26" i="4"/>
  <c r="J26" s="1"/>
  <c r="I7" i="30"/>
  <c r="J7" s="1"/>
  <c r="I52" i="4"/>
  <c r="J52" s="1"/>
  <c r="I51"/>
  <c r="J51" s="1"/>
  <c r="I30"/>
  <c r="J30" s="1"/>
  <c r="I12"/>
  <c r="J12" s="1"/>
  <c r="I12" i="7"/>
  <c r="J12" s="1"/>
  <c r="I10" i="30"/>
  <c r="J10" s="1"/>
  <c r="I9"/>
  <c r="J9" s="1"/>
  <c r="I8"/>
  <c r="I6"/>
  <c r="J7" i="26"/>
  <c r="J8"/>
  <c r="J9"/>
  <c r="J10"/>
  <c r="J11"/>
  <c r="J12"/>
  <c r="J13"/>
  <c r="J14"/>
  <c r="J15"/>
  <c r="J16"/>
  <c r="J17"/>
  <c r="J18"/>
  <c r="J19"/>
  <c r="J20"/>
  <c r="J21"/>
  <c r="J22"/>
  <c r="J23"/>
  <c r="J24"/>
  <c r="J25"/>
  <c r="J26"/>
  <c r="J27"/>
  <c r="J28"/>
  <c r="J29"/>
  <c r="J30"/>
  <c r="J6"/>
  <c r="I7" i="22"/>
  <c r="J7" s="1"/>
  <c r="I8"/>
  <c r="J8" s="1"/>
  <c r="I9"/>
  <c r="J9" s="1"/>
  <c r="I10"/>
  <c r="J10" s="1"/>
  <c r="I11"/>
  <c r="J11" s="1"/>
  <c r="I12"/>
  <c r="J12" s="1"/>
  <c r="I13"/>
  <c r="J13" s="1"/>
  <c r="I14"/>
  <c r="J14" s="1"/>
  <c r="I15"/>
  <c r="J15" s="1"/>
  <c r="I16"/>
  <c r="J16" s="1"/>
  <c r="I17"/>
  <c r="J17" s="1"/>
  <c r="I18"/>
  <c r="J18" s="1"/>
  <c r="I19"/>
  <c r="J19" s="1"/>
  <c r="I20"/>
  <c r="J20" s="1"/>
  <c r="I21"/>
  <c r="J21" s="1"/>
  <c r="I22"/>
  <c r="J22" s="1"/>
  <c r="I23"/>
  <c r="J23" s="1"/>
  <c r="I24"/>
  <c r="J24" s="1"/>
  <c r="I25"/>
  <c r="J25" s="1"/>
  <c r="I26"/>
  <c r="J26" s="1"/>
  <c r="I6"/>
  <c r="J6" s="1"/>
  <c r="I6" i="15"/>
  <c r="J6" s="1"/>
  <c r="J7" s="1"/>
  <c r="I7" i="14"/>
  <c r="J7" s="1"/>
  <c r="I8"/>
  <c r="J8" s="1"/>
  <c r="I9"/>
  <c r="J9" s="1"/>
  <c r="I10"/>
  <c r="J10" s="1"/>
  <c r="I6"/>
  <c r="I7" i="13"/>
  <c r="J7" s="1"/>
  <c r="J8" s="1"/>
  <c r="I6" i="12"/>
  <c r="J6" s="1"/>
  <c r="J7" s="1"/>
  <c r="I11" i="6"/>
  <c r="J11" s="1"/>
  <c r="I10"/>
  <c r="J10" s="1"/>
  <c r="I9"/>
  <c r="J9" s="1"/>
  <c r="I8"/>
  <c r="J8" s="1"/>
  <c r="I7"/>
  <c r="J7" s="1"/>
  <c r="I6"/>
  <c r="J6" s="1"/>
  <c r="I11" i="7"/>
  <c r="J11" s="1"/>
  <c r="I10"/>
  <c r="J10" s="1"/>
  <c r="I9"/>
  <c r="J9" s="1"/>
  <c r="I8"/>
  <c r="J8"/>
  <c r="I7"/>
  <c r="I6"/>
  <c r="J6" s="1"/>
  <c r="I7" i="5"/>
  <c r="J7" s="1"/>
  <c r="I8"/>
  <c r="I9"/>
  <c r="J9" s="1"/>
  <c r="I6"/>
  <c r="I7" i="4"/>
  <c r="J7" s="1"/>
  <c r="I8"/>
  <c r="J8" s="1"/>
  <c r="I9"/>
  <c r="J9" s="1"/>
  <c r="I10"/>
  <c r="J10" s="1"/>
  <c r="I11"/>
  <c r="J11" s="1"/>
  <c r="I13"/>
  <c r="J13" s="1"/>
  <c r="I14"/>
  <c r="J14" s="1"/>
  <c r="I15"/>
  <c r="J15" s="1"/>
  <c r="I16"/>
  <c r="J16" s="1"/>
  <c r="I17"/>
  <c r="J17" s="1"/>
  <c r="I18"/>
  <c r="J18" s="1"/>
  <c r="I19"/>
  <c r="J19" s="1"/>
  <c r="I20"/>
  <c r="J20" s="1"/>
  <c r="I21"/>
  <c r="J21" s="1"/>
  <c r="I22"/>
  <c r="J22" s="1"/>
  <c r="I23"/>
  <c r="J23" s="1"/>
  <c r="I25"/>
  <c r="J25" s="1"/>
  <c r="I28"/>
  <c r="J28" s="1"/>
  <c r="I29"/>
  <c r="J29" s="1"/>
  <c r="I31"/>
  <c r="J31" s="1"/>
  <c r="I32"/>
  <c r="J32" s="1"/>
  <c r="I33"/>
  <c r="J33" s="1"/>
  <c r="I35"/>
  <c r="J35" s="1"/>
  <c r="I37"/>
  <c r="J37" s="1"/>
  <c r="I34"/>
  <c r="J34" s="1"/>
  <c r="I39"/>
  <c r="J39" s="1"/>
  <c r="I40"/>
  <c r="J40" s="1"/>
  <c r="I41"/>
  <c r="J41" s="1"/>
  <c r="I42"/>
  <c r="J42" s="1"/>
  <c r="I43"/>
  <c r="J43" s="1"/>
  <c r="I44"/>
  <c r="J44" s="1"/>
  <c r="I46"/>
  <c r="J46" s="1"/>
  <c r="I47"/>
  <c r="J47" s="1"/>
  <c r="I48"/>
  <c r="J48" s="1"/>
  <c r="I49"/>
  <c r="J49" s="1"/>
  <c r="I50"/>
  <c r="J50" s="1"/>
  <c r="I54"/>
  <c r="J54" s="1"/>
  <c r="I55"/>
  <c r="J55" s="1"/>
  <c r="I56"/>
  <c r="J56" s="1"/>
  <c r="I57"/>
  <c r="J57" s="1"/>
  <c r="I58"/>
  <c r="J58" s="1"/>
  <c r="I59"/>
  <c r="J59" s="1"/>
  <c r="I60"/>
  <c r="J60" s="1"/>
  <c r="I61"/>
  <c r="J61" s="1"/>
  <c r="I62"/>
  <c r="J62" s="1"/>
  <c r="I63"/>
  <c r="J63" s="1"/>
  <c r="I64"/>
  <c r="J64" s="1"/>
  <c r="I65"/>
  <c r="J65" s="1"/>
  <c r="I66"/>
  <c r="J66" s="1"/>
  <c r="I67"/>
  <c r="J67" s="1"/>
  <c r="I69"/>
  <c r="J69" s="1"/>
  <c r="I70"/>
  <c r="J70" s="1"/>
  <c r="I71"/>
  <c r="J71" s="1"/>
  <c r="I72"/>
  <c r="J72" s="1"/>
  <c r="I73"/>
  <c r="J73" s="1"/>
  <c r="I74"/>
  <c r="J74" s="1"/>
  <c r="I75"/>
  <c r="J75" s="1"/>
  <c r="I76"/>
  <c r="J76" s="1"/>
  <c r="I77"/>
  <c r="J77" s="1"/>
  <c r="I78"/>
  <c r="J78" s="1"/>
  <c r="I79"/>
  <c r="J79" s="1"/>
  <c r="I80"/>
  <c r="J80" s="1"/>
  <c r="I81"/>
  <c r="J81" s="1"/>
  <c r="I82"/>
  <c r="J82" s="1"/>
  <c r="I83"/>
  <c r="J83" s="1"/>
  <c r="I84"/>
  <c r="J84" s="1"/>
  <c r="I85"/>
  <c r="J85" s="1"/>
  <c r="I86"/>
  <c r="J86" s="1"/>
  <c r="I87"/>
  <c r="J87" s="1"/>
  <c r="I88"/>
  <c r="J88" s="1"/>
  <c r="I89"/>
  <c r="J89" s="1"/>
  <c r="I90"/>
  <c r="J90" s="1"/>
  <c r="I91"/>
  <c r="J91" s="1"/>
  <c r="I92"/>
  <c r="J92" s="1"/>
  <c r="I6"/>
  <c r="J6" s="1"/>
  <c r="J6" i="5"/>
  <c r="J6" i="30"/>
  <c r="J8" i="5"/>
  <c r="I7" i="12" l="1"/>
  <c r="J8" i="34"/>
  <c r="I9" i="32"/>
  <c r="J7"/>
  <c r="J9" s="1"/>
  <c r="I13" i="7"/>
  <c r="I8" i="34"/>
  <c r="J93" i="4"/>
  <c r="I93"/>
  <c r="I7" i="35"/>
  <c r="J7"/>
  <c r="J31" i="26"/>
  <c r="I31"/>
  <c r="J27" i="22"/>
  <c r="I27"/>
  <c r="I11" i="30"/>
  <c r="J8"/>
  <c r="J11" s="1"/>
  <c r="I17" i="17"/>
  <c r="J6"/>
  <c r="J17" s="1"/>
  <c r="I7" i="15"/>
  <c r="I12" i="14"/>
  <c r="J6"/>
  <c r="J12" s="1"/>
  <c r="I8" i="13"/>
  <c r="I31" i="33"/>
  <c r="J31"/>
  <c r="I12" i="6"/>
  <c r="J12"/>
  <c r="J7" i="7"/>
  <c r="J13" s="1"/>
</calcChain>
</file>

<file path=xl/sharedStrings.xml><?xml version="1.0" encoding="utf-8"?>
<sst xmlns="http://schemas.openxmlformats.org/spreadsheetml/2006/main" count="910" uniqueCount="539">
  <si>
    <t xml:space="preserve">Arkusz asortymentowo - cenowy </t>
  </si>
  <si>
    <t>Lp.</t>
  </si>
  <si>
    <t>Nazwa artykułu</t>
  </si>
  <si>
    <t>jedn</t>
  </si>
  <si>
    <t>cena jednostkowa netto</t>
  </si>
  <si>
    <t>%VAT</t>
  </si>
  <si>
    <t>Cewnik do podawania tlenu przez nos g.d.o Ch 14/210cm - dwukanał.</t>
  </si>
  <si>
    <t>szt.</t>
  </si>
  <si>
    <t>Cewnik urologiczny typ Foley CH 16 - silikonowane, dwudrożne podwójnie pakowane.(folia - papier/folia), jałowe</t>
  </si>
  <si>
    <t>Cewnik urologiczny typ Foley CH 18   -j.w.</t>
  </si>
  <si>
    <t>Cewnik urologiczny typ Foley CH 20  -j.w.</t>
  </si>
  <si>
    <t>Cewnik urologiczny typ Foley CH 22  -j.w.</t>
  </si>
  <si>
    <t>szt</t>
  </si>
  <si>
    <t xml:space="preserve">Fartuchy foliowe </t>
  </si>
  <si>
    <t>Igły 0,5x25mm op=100szt</t>
  </si>
  <si>
    <t>op</t>
  </si>
  <si>
    <t>Igły 0,6x25mm op=100szt</t>
  </si>
  <si>
    <t>Igły 0.7x30mm op=100szt</t>
  </si>
  <si>
    <t>Igły 0.8x40mm op=100szt</t>
  </si>
  <si>
    <t>Igły 0.9x40mm op=100szt</t>
  </si>
  <si>
    <t>Igły 1.2x40mm op=100szt</t>
  </si>
  <si>
    <t>Korek do  Venflonu Luer-Lock /kompatybilny z asortymentem wenflonów/</t>
  </si>
  <si>
    <t>Kraniki trójdrożne (niebieski, biały),z końcówką luer-lock</t>
  </si>
  <si>
    <t>Maszynka jednorazowa do golenia 100 szt</t>
  </si>
  <si>
    <t>Nakłuwacze jednorazowe 21G / 2,4 mm</t>
  </si>
  <si>
    <t>kpl</t>
  </si>
  <si>
    <t>Papier EKG do aparatu ASCARD GOLD III (210 mm x25)</t>
  </si>
  <si>
    <t>Papier EKG do aparatu Mister Silver "Aspel" (112x25)</t>
  </si>
  <si>
    <t>Podkład (rolka)  na leżankę rozm. 51 cm x 50 m ( niebieski)</t>
  </si>
  <si>
    <t>Pojemnik na zużyte igły małe 0.7 l</t>
  </si>
  <si>
    <t>Pojemnik na zużyte igły małe 1 l</t>
  </si>
  <si>
    <t>Pojemniki na zuzyte igły małe 2 l</t>
  </si>
  <si>
    <t>Przedłużacz do pompy infuzyjnej 1,5m</t>
  </si>
  <si>
    <t xml:space="preserve">Prześcieradło 210x160cm 1 jednorazowe </t>
  </si>
  <si>
    <t>Rękawice foliowe x 100szt</t>
  </si>
  <si>
    <t>Rękawice lateksowe chirurgiczne sterylne z szorstką powierzchnią, kształt anatomiczny "7, 0"  bezpudrowe</t>
  </si>
  <si>
    <t>para</t>
  </si>
  <si>
    <t>Rękawice lateksowe chirurgiczne sterylne z szorstką powierzchnią, kształt anatomiczny "8, 0"  bezpudrowe</t>
  </si>
  <si>
    <t>Rękawiczki diagnostyczne lateksowe rozm. S / M / L  pudrowane  -  op =100szt</t>
  </si>
  <si>
    <t>Rękawiczki lateksowe chirurgiczne sterylne  z szorstką powierzchnią, kształt anatomiczny 7,5 bezpudrowe</t>
  </si>
  <si>
    <t xml:space="preserve">Rurka intubacyjna  roz. 7,5 </t>
  </si>
  <si>
    <t>Rurka ustno - gardłowa roz. 2</t>
  </si>
  <si>
    <t>Rurka ustno - gardłowa roz. 3</t>
  </si>
  <si>
    <t xml:space="preserve">Serweta włókninowa jałowa 90 cm x 75 cm </t>
  </si>
  <si>
    <t>Strzykawki turbekulinówki x 100 szt z igłą</t>
  </si>
  <si>
    <t xml:space="preserve">Śliniaczki stomatologiczne  a 50 szt              </t>
  </si>
  <si>
    <t>Worek do zbiórki moczu kompatybilny z cewnikami Foleya, 2l z odpływem i zaworem antyzwrotnym</t>
  </si>
  <si>
    <t>Zgłębnik żołądkowy  F 20 sterylny</t>
  </si>
  <si>
    <t>Zgłębnik żołądkowy F 22 sterylny</t>
  </si>
  <si>
    <t>Żel do EKG 250 g</t>
  </si>
  <si>
    <t>Żel do USG 500g</t>
  </si>
  <si>
    <t>**wymagany jeden producent , kaniule wykonane z poliuretanu, bezpieczna, w opakowaniu zabezpieczonym przed przypadkowym uszkodzeniem -załączyć do oferty próbkę</t>
  </si>
  <si>
    <t>..........................................</t>
  </si>
  <si>
    <t>podpis osoby upoważnionej</t>
  </si>
  <si>
    <t>2.1</t>
  </si>
  <si>
    <t>2.2</t>
  </si>
  <si>
    <t>2.3</t>
  </si>
  <si>
    <t>2.4</t>
  </si>
  <si>
    <t>cena jedn netto</t>
  </si>
  <si>
    <t>Ustniki do badan endoskopowych, z gumką dla dorosłych</t>
  </si>
  <si>
    <t xml:space="preserve">Wkład jednorazowy do systemu odsysania o pojemności 2l pasujacy do karnistra wielorazowego </t>
  </si>
  <si>
    <t>Dren łączący żródło próżni z karnistrem wielorazowym do systemu odsysania - 200 cm kompatybilny,średnica 7 mm, dwie końcówki żeńskie (SS)</t>
  </si>
  <si>
    <t xml:space="preserve">Wieszak wąski do karnistra 2l do systemu odsysania </t>
  </si>
  <si>
    <t>3.1</t>
  </si>
  <si>
    <t>3.2</t>
  </si>
  <si>
    <t>3.3</t>
  </si>
  <si>
    <t>3.4</t>
  </si>
  <si>
    <t>3.5</t>
  </si>
  <si>
    <t>3.6</t>
  </si>
  <si>
    <t>szacunkowa ilość na 13 miesięcy</t>
  </si>
  <si>
    <t>Cewnik do odsysania  wydz. z dróg oddechowych  dł. 60 cm końcówka kompatybilna z drenem łączącym CH16</t>
  </si>
  <si>
    <t>szacunkowa ilość na 12 miesięcy</t>
  </si>
  <si>
    <t xml:space="preserve"> </t>
  </si>
  <si>
    <t>Nr poz</t>
  </si>
  <si>
    <t>Nazwa sprzętu</t>
  </si>
  <si>
    <t>Jedn. miary</t>
  </si>
  <si>
    <t>Szacunkowa ilość na 12 miesięcy</t>
  </si>
  <si>
    <t>Cena jedn. netto (z dokł. do 3 miejsca po przecinku)</t>
  </si>
  <si>
    <t>VAT
%</t>
  </si>
  <si>
    <t>Końcówki białe 1000-5000 μl</t>
  </si>
  <si>
    <t>Końcówki żółte Gilson   do poj. 200 μl</t>
  </si>
  <si>
    <t>Końcówki niebieskie Gilson 500-1000μl</t>
  </si>
  <si>
    <t>Statyw z PP na 18 probówek o średnicy 30 mm</t>
  </si>
  <si>
    <t>Probówki okrągłodenne z polistyrenu 4 ml (12 x 75mm)</t>
  </si>
  <si>
    <t>Probówki z polipropylenu  typu „Eppendorf”1,5ml</t>
  </si>
  <si>
    <t>Wymazówka sterylna z podłożem transportowym Stuart w probówce z PP</t>
  </si>
  <si>
    <t>Probówki z EDTA-K2 na 100 μl krwi- mikrometoda</t>
  </si>
  <si>
    <t>Probówki do wirowania moczu z PS o  poj 12ml z wgłębieniem na osad  z korkiem zewnętrznym</t>
  </si>
  <si>
    <t>Kaseta z tworzywa do przechowywania  preparatów mikroskopowych  na 100 szt.preparatów</t>
  </si>
  <si>
    <t>Statyw wys.70 mm,na 20 probówek o średnicy 13-16 mm z drutu powlekowanego</t>
  </si>
  <si>
    <t>Statyw z drutu powlekany,na probówki o średnicy 20 mm,20 miejscowy,1 szt</t>
  </si>
  <si>
    <t>Nakłuwacze jednorazowe o gł.nakłucia 2,4 mm , igła 21G</t>
  </si>
  <si>
    <t>Pisak wodoodporny, laboratoryjny, standardowy, czarny</t>
  </si>
  <si>
    <t>Staza do pobierania krwi z automatycznym zamknięciem i mozliwością poluzowania zcisku</t>
  </si>
  <si>
    <t>Minutnik laboratoryjny</t>
  </si>
  <si>
    <t>Zmiennopojemnościowa pipeta w całości autoklawowalna z wyrzutnikiem końcówek i wydmuchem o poj.20-200μl</t>
  </si>
  <si>
    <t>Zmiennopojemnościowa pipeta w całości autoklawowalna z wyrzutnikiem końcówek i wydmuchem o 10-100μl</t>
  </si>
  <si>
    <t>Zmiennopojemnościowa pipeta w całości autoklawowalna z wyrzutnikiem końcówek i wydmuchem o 100-1000μl</t>
  </si>
  <si>
    <t>6.1</t>
  </si>
  <si>
    <t xml:space="preserve">szacunkowa ilość na 12 miesięcy </t>
  </si>
  <si>
    <t xml:space="preserve">   </t>
  </si>
  <si>
    <t>Pneumotachografy DPF 050</t>
  </si>
  <si>
    <t>Ustnik plastikowy US 05</t>
  </si>
  <si>
    <t>Przewód pneumotachografu PP 001</t>
  </si>
  <si>
    <t>Klipsy na nos KN 051</t>
  </si>
  <si>
    <t>Filtry do badań spirometrycznych FS 772</t>
  </si>
  <si>
    <t>Filmy medyczne FUJI MEDICAL DREY IMAGING DI-HL w formacie 35x43</t>
  </si>
  <si>
    <t>op.</t>
  </si>
  <si>
    <t>igła systemowa - motylek 0,8</t>
  </si>
  <si>
    <t>uchwyt standardowy jednorazowy do podłączenia z igłą systemową</t>
  </si>
  <si>
    <t>adapter typu luer umożliwiający pobranie krwi z wenflonu a 100 szt.</t>
  </si>
  <si>
    <t>Wymagania:</t>
  </si>
  <si>
    <t>2. fabrycznie kalibrowana próżnia</t>
  </si>
  <si>
    <t>Nazwa handlowa i producent</t>
  </si>
  <si>
    <t xml:space="preserve">Nazwa handlowa i producent </t>
  </si>
  <si>
    <t>Nazwa handlowa/producent</t>
  </si>
  <si>
    <t>nazwa handlowa/producent</t>
  </si>
  <si>
    <t>nazwa handlowa /katalogowa</t>
  </si>
  <si>
    <t xml:space="preserve"> Zmiennopojemnościowa pipeta w całości autoklawowalna z wyrzutnikiem końcówek i wydmuchem o poj.1000-5000μl</t>
  </si>
  <si>
    <t>Maska medyczna z osłoną na oczy 3 warstwowa wiązana lub na gumce x 50 szt</t>
  </si>
  <si>
    <t>Maska tlenowa z nebulizatorem i drenem sterylna rozmiar L- XL</t>
  </si>
  <si>
    <t>Opaska uciskowa automatyczna do pobierania krwi - staza</t>
  </si>
  <si>
    <t>Czepki chirurgiczne na gumkę</t>
  </si>
  <si>
    <t>Maska o średniej koncentracji tlenu, dla dorosłych, mnimalna długość drenu 175 cm,  uniwersalna końcówka do podłączenia ze źródłem tlenu, kompatybilna z reduktorem tlenowym</t>
  </si>
  <si>
    <t>Strzykawki j.u.50 ml  do pomp infuzyjnych jednorazowego użytku  z końcówką luer-lock, czterostronne nacięcie na tłoku, czrna skala- skalowane co 1 ml.</t>
  </si>
  <si>
    <t>Szczypce biopsyjne jednorazowego użytku w otulinie- owalne o długości 120-160 cm i średnicy 1,8 mm z plastikową rączką zakończoną metalową sprężyną zabezpieczającą przed zagięciami, załamaniami, pakowne sterylnie z określoną datą przydatności. (do bronchoskopii), minimum 3 naklejki z numerem produktu i datą ważności</t>
  </si>
  <si>
    <t>Szczypce biopsyjne jednorazowego użytku w otulinie- owalne o długości 120-160 cm i średnicy 2,3 mm z plastikową rączką zakończoną metalową sprężyną zabezpieczającą przed zagięciami, załamaniami, pakowne sterylnie z określoną datą przydatności. (do bronchoskopii),minimum 3 naklejki z numerem produktu i datą ważności</t>
  </si>
  <si>
    <t>Szczypce biopsyjne jednorazowego użytku w otulinie- aligatorki o długości 120-160 cm i średnicy 1,8 mm z plastikową rączką zakończoną metalową sprężyną zabezpieczającą przed zagięciami, załamaniami, pakowne sterylnie z określoną datą przydatności. (do bronchoskopii), minimum 3 naklejki z numerem produktu i datą ważności</t>
  </si>
  <si>
    <t xml:space="preserve">Rurka intubacyjna  roz. 7,0 </t>
  </si>
  <si>
    <t>Rurka intubacyjna  roz. 8,0</t>
  </si>
  <si>
    <t>4.1</t>
  </si>
  <si>
    <t>4.2</t>
  </si>
  <si>
    <t>4.3</t>
  </si>
  <si>
    <t>4.4</t>
  </si>
  <si>
    <t>4.5</t>
  </si>
  <si>
    <t>8.1</t>
  </si>
  <si>
    <t>7.1</t>
  </si>
  <si>
    <t>9.1</t>
  </si>
  <si>
    <t>10.1</t>
  </si>
  <si>
    <t>…………………………………..</t>
  </si>
  <si>
    <t>Podpis osoby upoważnionej</t>
  </si>
  <si>
    <t>Producent</t>
  </si>
  <si>
    <t>producent</t>
  </si>
  <si>
    <t>ilośc na 12 miesięcy</t>
  </si>
  <si>
    <t>szacunkowa ilośc na  12 miesięcy</t>
  </si>
  <si>
    <t>……………………………</t>
  </si>
  <si>
    <t>Papier termoczuły do videoprintera USG "Mitsubishi" czarno-biały K91HG (110mm x 18m)</t>
  </si>
  <si>
    <r>
      <t>Strzykawki j.u. 5 ml x 100 szt - podzialka co 0,2 ml</t>
    </r>
    <r>
      <rPr>
        <sz val="9"/>
        <rFont val="Czcionka tekstu podstawowego"/>
        <charset val="238"/>
      </rPr>
      <t>*</t>
    </r>
  </si>
  <si>
    <t>12.1</t>
  </si>
  <si>
    <t>12.2</t>
  </si>
  <si>
    <t>* pozycje od 3.1 do 3.4 i 3.6 zamówienia powinny pochodzić od jednego dostawcy i być ze sobą kompatybilne</t>
  </si>
  <si>
    <t>Nazwa Preparatu</t>
  </si>
  <si>
    <t>OPIS</t>
  </si>
  <si>
    <t>Dostępne opakowania</t>
  </si>
  <si>
    <t>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MRSA.i Tbc Nie wpływający negatywnie na proces gojenia się ran. Zarejestrowany jako produkt leczniczy. Stężony. Bezbarwny</t>
  </si>
  <si>
    <t xml:space="preserve">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 i Tbc. Nie wpływający negatywnie na proces gojenia się ran. Zarejestrowany jako produkt leczniczy. Barwiony, Stężony. </t>
  </si>
  <si>
    <t>Preparat do dezynfekcji  ran, błon śluzowych i skóry: zawierający di chlorowodorek octenidyny oraz fenoksyetanol, bez zawartości jodu; bezbarwny. Spektrum działania B, F, V (Herpes simplex, HBV i HIV), drożdżaki, pierwotniaki. Współstymulujący proces gojenia się ran. Penetrujący biofilm bakteryjny. Efekt działania utrzymujący się do 1h. Zarejestrowany jako produkt leczniczy. Stężony.</t>
  </si>
  <si>
    <t>Preparat na bazie dichlorowodorku octenidyny, przeznaczony do antybakteryjnego płukania jamy ustnej, nie zawierający alkoholu i barwników. O dobrych walorach smakowych, nie przebarwiający szkliwa.</t>
  </si>
  <si>
    <t>250 ml</t>
  </si>
  <si>
    <t>1 L</t>
  </si>
  <si>
    <t>Preparat do szybkiej dezynfekcji powierzchni  sprzętów i wyposażenia medycznego, na bazie alkoholi, bez aldehydów, związków amoniowych i pochodnych chlorheksydyny, spektrum działania B (w tym Tbc, MRSA), F, V(Noro, Rota, Adeno, Vaccina, HBV, HCV, HIV) w czasie max. 2 min., V (Polio) – 30 min, preparat szybko schnący mnie pozostawiający plam i zacieków. Wyrób medyczny.</t>
  </si>
  <si>
    <t>1 L bez spryskiwacza</t>
  </si>
  <si>
    <t xml:space="preserve">Chusteczki dezynfekcyjno myjące do powierzchni wrażliwych na działanie alkoholi. Nasączone preparatem dezynfekcyjnyjnym o składzie: 0,26g chlorek
benzylo-C12-16-alkilodimetyloamoniowy, 0,26g chlorek
didecylodimetyloamoniowy, chlorek C12-14-alkilo[(etylofenylo)
metylo]dimetyloamoniowy.Opakowanie 200 sztuk + możliwosć uzupełnienia. </t>
  </si>
  <si>
    <t>200 sztuk</t>
  </si>
  <si>
    <t>Alkohol etylowy 70 % skażonych hibitanem</t>
  </si>
  <si>
    <t xml:space="preserve">Preparat alkoholowy do częstej higienicznej, chirurgicznej dezynfekcji rąk. Oparty o etanol min. 89 %. Zawierający w swoim skąłdzie substancje regenurące skórę. (glicernyna, witamina E, Pantenol). Przetestowany zgodnie z normą EN 1500 Higieniczna dezynfekcja rąk - 20 s, EN 12791 Chirurgiczna dezynfekcja rąk - 90 s. Działający na Bakterie zgodnie z EN 13727, drożdże zgodnie z EN 13624, Prątki zgodnie z EN 14348, Wirusobójczy zgodnie z EN 14476 w tym NORO, ROTA - 15 sekund. </t>
  </si>
  <si>
    <t>Preparat żelowy do higienicznej i chirurgicznej dezynfekcji rąk. Zawierający 70% alkohol etylowy oraz bisabolol. Posiadający właściwości tiksotropowe. Spektrum działania B, V ( Polio, Adeno), F, Tbc do 30sek. Opakowania do 0,5l. Kompatybilne z dozownikami typu Dermados + dozowniki w ilości 30%</t>
  </si>
  <si>
    <t>Preparat chlorowy oparty o dichloroizocyjanuran sodu, w postaci tabletek, przeznaczony do dezynfekcji dużych powierzchni zmywalnych , również obciążonych materiałem organicznym. Możliwość zalewania zanieczyszczeń organicznych z jednoczesnym działaniem sporobójczym , preparat skuteczny w stosunku do Cl. diff., czas działania nie dłuższy niż 15 min, Opakowanie 300 tabletek</t>
  </si>
  <si>
    <t>300 tabletek</t>
  </si>
  <si>
    <t xml:space="preserve">Preparat w koncentracie bez aldehydów, służący do dezynfekcji narzędzi oraz przedmiotów ze szkła, metalu, plastiku i endoskopów, zawierający glukoprotaminę, oraz inhibitory korozji. Okres trwałości roztworu gotowego do użycia – 14 dni.
Czas działania: B,F,V (Adeno, Papova),Tbc (czas do 1 h), Pozytywna opinia firmy Olympus Optical 
</t>
  </si>
  <si>
    <t xml:space="preserve">Preparat do dezynfekcji wysokiego stopnia w postaci płynnej, do dezynfekcji endoskopów, narzędzi chirurgicznych i sprzętu medycznego,  o spektrum bójczym: B, F, V (Polio), prątki, w czasie 1-15 min., S w czasie 15-45 min., na bazie kwasu nadoctowego i nadtlenku wodoru, z aktywatorem w płynie, kontrolowany przy użyciu pasków testujących, zachowujący  aktywność przez 1 dzień. Pozytywna opinia R. Wolf oraz deklaracja zgodności CE. Zarejestrowany jako wyrób medyczny. Opakowanie  preparatu 225 ml + 1 op. aktywatora- 210 ml </t>
  </si>
  <si>
    <t>Opakowanie  preparatu 225 ml + 1 op. aktywatora- 210 ml</t>
  </si>
  <si>
    <t xml:space="preserve">Preparat w postaci proszku na bazie nadwęglanu sodu (substancja czynna kwas nadocotowy),  TAED, tenzydów, enzymów oraz inhibiotorów korozji.rzeznaczony do dezynfekcji narzędzi, sprzętu medycznego oraz inkubatorów, posiadający szerokie spektrum działania bez stosowania dodatkowego aktywatora. Spektrum działania: B łącznie z prątkami gruźlicy, F w stężeniu 2% i czasie 5 minut oraz V (w tym HIV, HBV, Adeno, Polio, Rota) oraz S (Bacillus subtilis, clostridium dificile) w stężeniu 2% i czasie 10 minut. </t>
  </si>
  <si>
    <t>ilość na 12 miesięcy</t>
  </si>
  <si>
    <t>250 ml z atomizerem</t>
  </si>
  <si>
    <t>1L</t>
  </si>
  <si>
    <t>500 ml</t>
  </si>
  <si>
    <t>2 L</t>
  </si>
  <si>
    <t>2,5 KG</t>
  </si>
  <si>
    <t>0,5L</t>
  </si>
  <si>
    <t>Probówka o poj. 10-20ml, bez znacznika bez kołnierza z zakręcanym korkiem sterylna indywidualnie pakowana z naklejką</t>
  </si>
  <si>
    <t xml:space="preserve">Igłotrzymacz j.u.16-18cm </t>
  </si>
  <si>
    <t>Cewnik do kontrolowanego, bezurazowego odsysania dróg oddechowych, kontrolowana siła ssąca, atraumatyczną otwartą końcówką oraz dwoma otworami bocznymi naprzemianległymi,  długości  40-60 cm, jałowy  CH 16</t>
  </si>
  <si>
    <t>Rękawiczki diagnostyczne nitrylowe zgodne z  normą  EN 374-,1,2,3,przebadane na mini 7 substancji chemicznych na co najmniej 2 poziomie ochrony rozmiar S / M / L  op= 200 bezpudrowe</t>
  </si>
  <si>
    <t xml:space="preserve">Rękawiczki diagnostyczne nitrylowe w systemie pojedynczego wyjciągania od spodu za mankiet;  zgodne z  normą  EN 374-1,2,3,przebadane na mini 7 substancji chemicznych na co najmniej 2 poziomie ochrony rozmiar S / M / L  op= 250 bezpudrowe; </t>
  </si>
  <si>
    <t>Maska krtaniowa żelowa rozm 3,4,5 jednorazowego użytku</t>
  </si>
  <si>
    <t>Strzykawka bezpieczna z możliwością schowania igły w cylindrze j.u. 5 ml x100 szt jałowa</t>
  </si>
  <si>
    <t xml:space="preserve">Karnister wielorazowy do systemu odsysania o pojemności 2 l i skalowaniu co 100 ml </t>
  </si>
  <si>
    <t>Zestaw 2- butlowy z zastawką wodną oraz portem do próżni do drenażu opłucnej sterylny jednorazowy</t>
  </si>
  <si>
    <t>Szczoteczka cytologiczna jednorazowego użytku w plastikowym tubusie o długości 120 cm i średnicy 1,8 mm, zakończona metalową końcówką w kształcie grzybka (nie kulki),  zabezpieczającą z plastikową rączką, pakowane sterylnie z określoną datą przydatności ( do bronchoskopii)  5 szt</t>
  </si>
  <si>
    <t>Koncentrat płynny  do mycia i dezynfekcji narzędzi, endoskopów (giętkich i sztywnych) oraz wyrobów medycznych. Kombinacja enzymów proteolitycznych rozkładających białka, tłuszcze i cukry nie zawiera toksycznych aldehydów, związków uwalniających aktywny tlen i nie wymaga aktywatora.  Oparty o Surfaktant niejonowy 15g, Surfaktant amfoteryczny 15g Propionian Didecylometylopolioksyetylowoamoniowy 5g, Alkilotriamina 5g Proteaza 5g Lipaza 3g Amylaza 3g Hydrochlorek poliheksametyleno Biguanidyny ≤1g. Produkt  bezpieczny dla wszelkich materiałów (metali, szkła i tworzyw sztucznych), posiada delikatny zapach cytrusowy. Spełnia wymagania normy EN14885: EN14561, EN14562, EN14563, EN13727, EN13624, EN14476, EN14348 0,5% - 10 minut – B,F, V , Prątki.</t>
  </si>
  <si>
    <t>Alkoholowy płynny preparat przeznaczony do dezynfekcji higienicznej i chirurgicznej rąk. Zawierający w składzie mieszaninę alkoholi alifatycznych (w tym etanol min. 78g/100g produktu) oraz dodatkową substancję z innej grupy chemicznej (difenylol). Nie zawierający barwników, substancji zapachowych, chlorheksydyny, QAC.Higieniczna dezynfekcja rąk 30 s, chirurgicznado 3 min. Spektrum działania:B, F, V(HIV, HBV, HCV, Rota, Herpes simplex, Noro, Adeno, Polio, Vaccinia,SARS). Możliwość użycia w pionie żywieniowym. Produkt biobójczy.</t>
  </si>
  <si>
    <r>
      <t>Suche chusteczki przeznaczone do nasączania roztworami środków dezynfekcyjnych wykonane z 100% poliestru o wymiarach 24x30 cm. Chusteczki zalewane 3 litrami roztworu roboczego. Gramatura chusteczek powyżej 45g/m</t>
    </r>
    <r>
      <rPr>
        <sz val="10"/>
        <color indexed="8"/>
        <rFont val="Czcionka tekstu podstawowego"/>
        <charset val="238"/>
      </rPr>
      <t xml:space="preserve">2.Ilość chusteczek w rolce 111 szt. Rolki pakowane zbiorczo po 6 szt. Możliwość nasączania preparatami na bazie alkoholu jak i bezalkoholowymi.  </t>
    </r>
  </si>
  <si>
    <t>Wiaderko do suchych chust kompatibilne z pozycją powyżej</t>
  </si>
  <si>
    <t>Emulsja o działaniu nawilżającym i ochronnym, zawierająca wosk pszczeli oraz bogatą kompozycję olejków pielęgnujących. Przetestowana klinicznie i dermatologicznie.</t>
  </si>
  <si>
    <t xml:space="preserve">0,5L </t>
  </si>
  <si>
    <t>5L</t>
  </si>
  <si>
    <t>Pojemnik na kał z pokrywką i łopatką 1szt pakowane osobno</t>
  </si>
  <si>
    <t>Pojemnik na mocz 120ml sterylny pakowany osobno</t>
  </si>
  <si>
    <t>Próbówki Falcone 50ml Stożkowe</t>
  </si>
  <si>
    <t>nazwa handlowa</t>
  </si>
  <si>
    <t>opak</t>
  </si>
  <si>
    <t>ilość szac na rok 2016</t>
  </si>
  <si>
    <t>ilość w opak</t>
  </si>
  <si>
    <t>Gaza opatrunkowa składana jałowa 13 nitkowa  1 m2</t>
  </si>
  <si>
    <t>Gaza opatrunkowa składana niewyjałowiona 13 nitkowa  1 m2</t>
  </si>
  <si>
    <t>Jałowy opatrunek chirurgiczny 12x10 cm z przylepcem</t>
  </si>
  <si>
    <t>Jałowy opatrunek chirurgiczny 6x10 cm z przylepcem</t>
  </si>
  <si>
    <t>Kompresy włókninowe niejałowe10 x 10 cm  x 100 szt. w op.</t>
  </si>
  <si>
    <t>Opaska dziana 10 cm x 4 m</t>
  </si>
  <si>
    <t>Opaska dziana 15 cm x 4 m</t>
  </si>
  <si>
    <t>Opaska elastyczna 10 cm x 4 m</t>
  </si>
  <si>
    <t>Opaska elastyczna 15 cm x 4 m</t>
  </si>
  <si>
    <t>Opatrunek hydrokoloidowy na rany typu GRANUFLEX  - 15x 15 cm</t>
  </si>
  <si>
    <t>Opatrunek hydrokoloidowy na rany z możliwością mocowania warstwą klejącą do skóry - 10x 10 cm</t>
  </si>
  <si>
    <t>Penseta sterylna dł 10-15 cm</t>
  </si>
  <si>
    <t xml:space="preserve">Plaster do mocowania kaniul - nieprzeźroczysty              </t>
  </si>
  <si>
    <t xml:space="preserve">Plaster do mocowania kaniul - przeźroczysty              </t>
  </si>
  <si>
    <t>Przylepiec  hypoalergiczny,  przeźroczysty 2,5 cm x 10 m</t>
  </si>
  <si>
    <t xml:space="preserve">szt </t>
  </si>
  <si>
    <t>Seton jałowy 2 cm x 2m</t>
  </si>
  <si>
    <t>Taśma opatrunkowa wykonana z hydrofobowej włókniny  5 cm x 10 m w opakowaniu typu dyspenser</t>
  </si>
  <si>
    <t>Wata celulozowa  - lignina rolki 150 g</t>
  </si>
  <si>
    <t>Wata celulozowa – lignina arkusze 5 kg</t>
  </si>
  <si>
    <t>Wata opatrunkowa 500g</t>
  </si>
  <si>
    <t>…………………………………………</t>
  </si>
  <si>
    <t>Kompresy gazowe wyjałowione 10 x 10 cm pakowane po 5 szt</t>
  </si>
  <si>
    <t>Kompresy gazowe wyjałowione 10 x 20 cm po 3 szt</t>
  </si>
  <si>
    <t>Miski nerkowe papierowe jednorazowe</t>
  </si>
  <si>
    <t>Opaska elastyczna samoprzylepna 6 cm x 4 m</t>
  </si>
  <si>
    <t>Kompresiki z waty celulozowej w rolce do dezynfekcji skóry przed iniekcjami 1000 szt. (2x 500szt)</t>
  </si>
  <si>
    <t>Przylepiec  hypoalergiczny, tkaninowy, biały   2,5 cm x 5 m. Możliwe dzielenie wzdłuż i w poprzek także bez użycia nożyczek</t>
  </si>
  <si>
    <t xml:space="preserve">część nr 1 - dostawy sprzętu medycznego jednorazowego użytku do użytku podstawowego </t>
  </si>
  <si>
    <t xml:space="preserve">część nr 2 - dostawy sprzętu medycznego jednorazowego użytku - kaniule </t>
  </si>
  <si>
    <r>
      <t xml:space="preserve">część nr  3 - dostawy sprzętu do ssaków próżniowych </t>
    </r>
    <r>
      <rPr>
        <sz val="11"/>
        <rFont val="Czcionka tekstu podstawowego"/>
        <charset val="238"/>
      </rPr>
      <t>*</t>
    </r>
  </si>
  <si>
    <t>część nr 4 dostawy jednorazowych akcesorii endoskopowych (bronchoskopia)</t>
  </si>
  <si>
    <t>część nr 5 - Jednorazowy sprzęt  laboratoryjny</t>
  </si>
  <si>
    <t>ilość szt w opakowaniu</t>
  </si>
  <si>
    <t>Elektrody do EKG ze stałym żelem dla dorosłych</t>
  </si>
  <si>
    <t>Opaska identyfikacyjna dla dorosłych z tworzywa sztucznego, zawierająca papierowy identyfikator</t>
  </si>
  <si>
    <t>Ostrza chirurgiczne Nr 23 sterylne po 100</t>
  </si>
  <si>
    <t>Pojemnik na mocz 120ml niesterylny  z zakrętką</t>
  </si>
  <si>
    <t>Strzykawka bezpieczna z możliwością schowania igły w cylindrze  j.u. 3 ml x100 szt jałowa</t>
  </si>
  <si>
    <t>Strzykawki j.u.100 ml   jednorazowego użytku  z końcówką  stożkową do cewników typu żaneta, trzyczęściowa, czytelna i trwała skala.Pakowana jednostkowo- jałowa.</t>
  </si>
  <si>
    <t>Wieszaki do worków na mocz / kompatybilne z workami na mocz</t>
  </si>
  <si>
    <t>wartość netto zamówienia (5x7)</t>
  </si>
  <si>
    <t>wartość brutto zamówienia (9+(9x8)</t>
  </si>
  <si>
    <t>ilość w opakowaniu</t>
  </si>
  <si>
    <t>cześć nr 8- dostawy sprzętu jednorazowe do spirometru</t>
  </si>
  <si>
    <t>8.2</t>
  </si>
  <si>
    <t>8.3</t>
  </si>
  <si>
    <t>8.4</t>
  </si>
  <si>
    <t>8.5</t>
  </si>
  <si>
    <t xml:space="preserve">cześć nr 7 - dostawy masek z filtrem </t>
  </si>
  <si>
    <t>część nr 6 - dostawy  zestawów do pobierania wydzielin z drzewa oskrzelowego</t>
  </si>
  <si>
    <t>10.2</t>
  </si>
  <si>
    <t>10.3</t>
  </si>
  <si>
    <t>10.4</t>
  </si>
  <si>
    <t>10.5</t>
  </si>
  <si>
    <t>10.6</t>
  </si>
  <si>
    <t>10.7</t>
  </si>
  <si>
    <t>10.8</t>
  </si>
  <si>
    <t>10.9</t>
  </si>
  <si>
    <t>10.10</t>
  </si>
  <si>
    <t>12.3</t>
  </si>
  <si>
    <t>12.4</t>
  </si>
  <si>
    <t>12.5</t>
  </si>
  <si>
    <t>12.6</t>
  </si>
  <si>
    <t>12.7</t>
  </si>
  <si>
    <t>12.8</t>
  </si>
  <si>
    <t>12.9</t>
  </si>
  <si>
    <t>12.10</t>
  </si>
  <si>
    <t>12.11</t>
  </si>
  <si>
    <t>12.12</t>
  </si>
  <si>
    <t>12.13</t>
  </si>
  <si>
    <t>12.14</t>
  </si>
  <si>
    <t>12.15</t>
  </si>
  <si>
    <t>12.16</t>
  </si>
  <si>
    <t>12.17</t>
  </si>
  <si>
    <t>12.18</t>
  </si>
  <si>
    <t>12.19</t>
  </si>
  <si>
    <t>12.20</t>
  </si>
  <si>
    <t>12.21</t>
  </si>
  <si>
    <t>Wartość netto (5x7)</t>
  </si>
  <si>
    <t>Wartość brutto (9+(9x8)</t>
  </si>
  <si>
    <t>……………………….</t>
  </si>
  <si>
    <t>podpis osoby upoważninej</t>
  </si>
  <si>
    <t>część nr 9 - dostawy filmów do RTG - klisze</t>
  </si>
  <si>
    <t>4.6</t>
  </si>
  <si>
    <t>11.1</t>
  </si>
  <si>
    <t>11.2</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</si>
  <si>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</si>
  <si>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</si>
  <si>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</si>
  <si>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</si>
  <si>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</si>
  <si>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</si>
  <si>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</si>
  <si>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</si>
  <si>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</si>
  <si>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</si>
  <si>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</si>
  <si>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</si>
  <si>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</si>
  <si>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</si>
  <si>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</si>
  <si>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</si>
  <si>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</si>
  <si>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</si>
  <si>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</si>
  <si>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</si>
  <si>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</si>
  <si>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</si>
  <si>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</si>
  <si>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</si>
  <si>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kasety z 3 poziomową kontrolą</t>
  </si>
  <si>
    <t>gaz w butli</t>
  </si>
  <si>
    <t xml:space="preserve">opak </t>
  </si>
  <si>
    <t>kapilary AGD, Li-heparyna 175ul (250 szt w opakowaniu</t>
  </si>
  <si>
    <t>kontrola QC Solution, Tri-level</t>
  </si>
  <si>
    <t>Gaza niewyjałowiona 13 nitkowa szer.90 cm x 100m</t>
  </si>
  <si>
    <t>3.7</t>
  </si>
  <si>
    <t>Cewnik urologiczny typ Foley CH 14  -j.w.</t>
  </si>
  <si>
    <t>Maska chrurgiczna jednorazowa 3 lub 4 warstwowa na gumkę x 50 szt maski wyciągane pojedyńczo</t>
  </si>
  <si>
    <t>Maska chrurgiczna jednorazowa 3 lub 4 warstwowa wiązana  x 50 szt maski wyciągane pojedyńczo</t>
  </si>
  <si>
    <t>Igła do penów G30 0,3 x 8mm (100 szt)</t>
  </si>
  <si>
    <t>ilość szac na 12 miesięcy</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</si>
  <si>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</si>
  <si>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</si>
  <si>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</si>
  <si>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</si>
  <si>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</si>
  <si>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</si>
  <si>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</si>
  <si>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</si>
  <si>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</si>
  <si>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</si>
  <si>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</si>
  <si>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</si>
  <si>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</si>
  <si>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</si>
  <si>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</si>
  <si>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</si>
  <si>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</si>
  <si>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</si>
  <si>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</si>
  <si>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</si>
  <si>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</si>
  <si>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</si>
  <si>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</si>
  <si>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</si>
  <si>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</si>
  <si>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</si>
  <si>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</si>
  <si>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</si>
  <si>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</si>
  <si>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</si>
  <si>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</si>
  <si>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</si>
  <si>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</si>
  <si>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</si>
  <si>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</si>
  <si>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</si>
  <si>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</si>
  <si>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</si>
  <si>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</si>
  <si>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</si>
  <si>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</si>
  <si>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</si>
  <si>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</si>
  <si>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</si>
  <si>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</si>
  <si>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</si>
  <si>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</si>
  <si>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</si>
  <si>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</si>
  <si>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</si>
  <si>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</si>
  <si>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</si>
  <si>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</si>
  <si>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</si>
  <si>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</si>
  <si>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</si>
  <si>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</si>
  <si>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</si>
  <si>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</si>
  <si>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</si>
  <si>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</si>
  <si>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</si>
  <si>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</si>
  <si>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</si>
  <si>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</si>
  <si>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</si>
  <si>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</si>
  <si>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</si>
  <si>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</si>
  <si>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</si>
  <si>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</si>
  <si>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</si>
  <si>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</si>
  <si>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</si>
  <si>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</si>
  <si>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</si>
  <si>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</si>
  <si>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</si>
  <si>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</si>
  <si>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</si>
  <si>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</si>
  <si>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</si>
  <si>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Wielorazowy łącznik kątowy do pojemnika typu Serres 1 szt</t>
  </si>
  <si>
    <t>Razem wartość do formularza ofertowego część 1</t>
  </si>
  <si>
    <t>Razem wartość do formularza ofertowego część 2</t>
  </si>
  <si>
    <t>Razem wartość do formularza ofertowego część 3</t>
  </si>
  <si>
    <t>Razem wartość do formularza ofertowego część 6</t>
  </si>
  <si>
    <t>Razem wartość do formularza ofertowego część 8</t>
  </si>
  <si>
    <t>Razem wartość do formularza ofertowego część 9</t>
  </si>
  <si>
    <t>Razem wartość do formularza ofertowego część 10</t>
  </si>
  <si>
    <t>Razem wartość do formularza ofertowego część 12</t>
  </si>
  <si>
    <t>Nazwa materiału opatrnkowego</t>
  </si>
  <si>
    <t>Razem wartość do formularza ofertowego część 13</t>
  </si>
  <si>
    <t>13.1</t>
  </si>
  <si>
    <t>13.2</t>
  </si>
  <si>
    <t>Razem wartość do formularza ofertowego część 14</t>
  </si>
  <si>
    <t>Razem wartość do formularza ofertowego część 4</t>
  </si>
  <si>
    <t>Nr spr 14/ZP/2016</t>
  </si>
  <si>
    <t>11.3</t>
  </si>
  <si>
    <t xml:space="preserve">Taśma elastyczna do mocowania elektrod: długość – 1m, szerokość – 8- 10cm </t>
  </si>
  <si>
    <t>Szkiełka nakrywkowe  "superior " o wym. 20x20mm</t>
  </si>
  <si>
    <t>Szkiełka podstawowe ze szlifowanymi krawędziami,  z  polem do opisu o grubości 1 mm</t>
  </si>
  <si>
    <t>Elektrody  do fizykoterapii silikonowo - węglowe 6cm x 6 cm   *</t>
  </si>
  <si>
    <t>8.6</t>
  </si>
  <si>
    <t>Ustnik PEF (UP 050)</t>
  </si>
  <si>
    <t>1.83</t>
  </si>
  <si>
    <t>probówki hematologia 1 ml</t>
  </si>
  <si>
    <t>probówki hematologia 2 ml</t>
  </si>
  <si>
    <t>10.11</t>
  </si>
  <si>
    <t>część nr 10 - dostawy systemu zamkniętego do pobierania krwi</t>
  </si>
  <si>
    <t>probówki biochemia 2-3 ml</t>
  </si>
  <si>
    <t xml:space="preserve">probówki biochemia 4-5  ml </t>
  </si>
  <si>
    <t>probówki do badań koagulogicznych 1-2 ml</t>
  </si>
  <si>
    <t>probówki OB wersja logarytmiczna</t>
  </si>
  <si>
    <t>statyw OB.</t>
  </si>
  <si>
    <t>igły systemowe zapewniające wizualizację prawidłowego wkłucia jeszcze przed podłączeniem probówki 0,8-0,9</t>
  </si>
  <si>
    <t xml:space="preserve">1. probówki wykonane z tworzywa sztucznego </t>
  </si>
  <si>
    <t>4. Wszystkie elementy systemu zamkniętego służące bezpośrednio do pobierania krwi (igła, uchwyt, probówka) pasują do siebie, współpracują i pochodzą od jednego producenta – w przypadku zaoferowania części systemu od różnych producentów należy załączyć oświadczenia Wykonawcy, że elementy są ze sobą kompatybilne</t>
  </si>
  <si>
    <t>6. Zamawiający wymaga przeprowadzenia szkolenia z zakresu obsługi i użytkowania systemu do pobierania krwi.</t>
  </si>
  <si>
    <t>oferowany sprzęt musi być kompatybilny z analizatorem OPTI CCA- TS2</t>
  </si>
  <si>
    <t>kasety do wykonywania analiz typu B (25 kaset w opakowaniu)</t>
  </si>
  <si>
    <t>Dostawy sprzętu medycznego, laboratoryjnego, środków dezynfekujących i opatrunkowych dla szpitala w Pilchowicach</t>
  </si>
  <si>
    <t>Arkusz  Asortymentowo Cenowy</t>
  </si>
  <si>
    <t>Zamawiajacy dopuszcza ceny jednostkowe do 4 miejsc po przecinku</t>
  </si>
  <si>
    <t>część nr 12 - dostawy środków dezynfekujących i dezynfekująco-myjących</t>
  </si>
  <si>
    <t>Zestaw do pobierania wydzielin z drzewa oskrzel. minimum o poj.20ml, max 40 ml,sterylny, z dwoma osobnymi drenami z zakończeniami męskim i żeńskim, bez łącznika w zestawie nalepka i dodatkowa nakretka z oznaczonym miejscem otwarcia zestawu</t>
  </si>
  <si>
    <r>
      <t xml:space="preserve">Numer sprawy </t>
    </r>
    <r>
      <rPr>
        <sz val="16"/>
        <rFont val="Czcionka tekstu podstawowego"/>
        <charset val="238"/>
      </rPr>
      <t>14/ZP/2018</t>
    </r>
  </si>
  <si>
    <t>Fartuchy medyczne włókninowe o gramaturze 40g/ m2 z mankietem, niejałowe, wiązane na troki w talii oraz szyi, jednorazowego użytku</t>
  </si>
  <si>
    <t xml:space="preserve">Port służący do zamykania portów infuzyjnych. Przeznaczony do wielokrotnych, bezigłowych iniekcji (podaży płynnych leków, pobrania próbek krwi). Zabezpieczający linie infuzyjną przed zanieczyszczeniem i infekcją podczas dożylnej terapii infuzyjnej.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 </t>
  </si>
  <si>
    <t>Nić niewchłanialna, monofilamentowa poliamidowa o grubości 4/0 dł. ok. 75cm z  igłą odwrotnie tnącą o dł. 24-26mm, op 12 szt</t>
  </si>
  <si>
    <t xml:space="preserve">Rękawice diagnostyczne nitrylowe bezpudrowe,  o obniżonej grubości, chlorowane od wewnątrz, polimerowane od strony roboczej, teksturowane na końcach palców, rolowany brzeg mankietu, niebieskie.  Mediana grubości ścianki: na palcu 0,08mm, na dłoni 0,07 mm, na mankiecie 0,06 mm, długość min 240 mm, siła zrywu przed starzeniem (mediana) min. 7,8N, po starzeniu 7,0N, AQL 1,0– Wyrób medyczny i środek ochrony osobistej kat. III.  Zgodne z EN 455, ASTM D6319, ASTM F1671, EN 374-1,2,3. Opakowania umożliwiające wyjmowanie rękawic od góry opakowania za mankiet, w celu ograniczenia kontaminacji. Rozmiary S-L kodowane kolorystycznie na opakowaniu.  Pakowane po  50 szt.
Kompatybilne z uchwytami z trwałego tworzywa  z możliwością mocowania do ściany lub na wózki zabiegowe.
</t>
  </si>
  <si>
    <r>
      <t>*</t>
    </r>
    <r>
      <rPr>
        <sz val="8"/>
        <rFont val="Arial CE"/>
        <charset val="238"/>
      </rPr>
      <t xml:space="preserve"> Strzykawka 3-częściowa wyposażona w zakończenie stożkowe typu luer, uszczelnienie w postaci podwójnego pierścienia na korku położonym na szczycie tłoka; płynny przesuw tłoka dzięki gumowemu uszczelnieniu; wyraźna i czytelna skala koloru czarnego  w zależności od pojemności co 0,1ml, 0,2 ml, 0,5 ml z czarną podziałką , stosowane do wszystkich rodzajów środków medycznych stosowanych w szpitalach, z kołnierzem zabezpieczającym wypadanie tłoka</t>
    </r>
  </si>
  <si>
    <r>
      <t>Strzykawki j.u. 2 ml x 100 szt - podzialka co 0,1ml</t>
    </r>
    <r>
      <rPr>
        <sz val="9"/>
        <rFont val="Czcionka tekstu podstawowego"/>
        <charset val="238"/>
      </rPr>
      <t>*</t>
    </r>
  </si>
  <si>
    <t>Strzykawki j.u. 10 ml x 100 szt -podzialka co 0,2 ml*</t>
  </si>
  <si>
    <t xml:space="preserve">Przyrząd do przetaczania krwi i jej preparatów z filtrem, sterylne, elastyczna komora kroplowa; dren długości minimum 150 cm. Kroplomierz komory 20 kropli = 1ml +/- 0.1ml. Specjalny filtr do krwi o dużej powierzchni, wielkości oczek 200μm. Bez ftalanów. </t>
  </si>
  <si>
    <t>Przyrząd do przetaczania płynów infuzyjnych, sterylny, elastyczna komora; dren długości minimum 150 cm ; bezftalanowy.</t>
  </si>
  <si>
    <r>
      <t xml:space="preserve">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t>
    </r>
    <r>
      <rPr>
        <sz val="7"/>
        <color indexed="10"/>
        <rFont val="Arial"/>
        <family val="2"/>
        <charset val="238"/>
      </rPr>
      <t xml:space="preserve">ograniczający </t>
    </r>
    <r>
      <rPr>
        <sz val="7"/>
        <rFont val="Arial"/>
        <family val="2"/>
        <charset val="238"/>
      </rPr>
      <t>przed przypadkowym otwarciem koreczka po obrocie o 180</t>
    </r>
    <r>
      <rPr>
        <sz val="7"/>
        <rFont val="Calibri"/>
        <family val="2"/>
        <charset val="238"/>
      </rPr>
      <t>°</t>
    </r>
    <r>
      <rPr>
        <sz val="7"/>
        <rFont val="Arial"/>
        <family val="2"/>
        <charset val="238"/>
      </rPr>
      <t>,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 Opakowanie max 50szt.</t>
    </r>
  </si>
  <si>
    <r>
      <t xml:space="preserve">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t>
    </r>
    <r>
      <rPr>
        <sz val="7"/>
        <color indexed="10"/>
        <rFont val="Arial"/>
        <family val="2"/>
        <charset val="238"/>
      </rPr>
      <t>ograniczający</t>
    </r>
    <r>
      <rPr>
        <sz val="7"/>
        <rFont val="Arial"/>
        <family val="2"/>
        <charset val="238"/>
      </rPr>
      <t xml:space="preserve">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Opakowanie max 50szt.</t>
    </r>
  </si>
  <si>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</si>
  <si>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</si>
  <si>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111 szt/ rolka</t>
  </si>
  <si>
    <t xml:space="preserve">Zestaw szczotek czyszczących zawierający szczotkę dwustronną 1800mm /5mm do czyszczenia kanału endoskopu i szczotkę do czyszczenia gniazd zaworu endoskopu 40mm/12mm. </t>
  </si>
  <si>
    <t>Isaclean-  preparat myjący –dezynfekujący przeznaczony do manualnego i automatycznego procesowania endoskopów o barwie niebieskiej zawierający w składzie  4 enzymy, Isazone, kompleks związków powierzchniowo czynnych, DPTA. Usuwa biofilm bakteryjny i zanieczyszczenia organiczne.           Niskopieniący. Biodegradowalny. Kompatybilny ze wszystkimi rodzajami endoskopów .pH 7,5 (+,- 1,0) Wyrób medyczny zwalidowany do użytku w myjniach-dezynfektorach Medivators.</t>
  </si>
  <si>
    <t xml:space="preserve">Pojemnik na odpady medyczne czerwony 10 l </t>
  </si>
  <si>
    <t>Zamawiający wymaga, aby Wykonawca przeprowadził w trakcie obowiązywania Umowy kursy dokształcające dla pielęgniarek i położnych z zakresu prawidłowej kaniulizacji żył obwodowych, zarejestrowane w Okręgowej Radzie Pielęgniarek i Położnych lub Centrum Kształcenia Podyplomowego Pielęgniarek i Położnych lub Naczelnej Izbie Pielęgniarek i Położnych, na wniosek Zamawiającego, co 6 miesięcy.</t>
  </si>
  <si>
    <t>15.1</t>
  </si>
  <si>
    <t>Razem wartość do formularza ofertowego część 15</t>
  </si>
  <si>
    <t>Pojemnik na odpady medyczne w kolorze żółtym 5 l</t>
  </si>
  <si>
    <t>Pojemnik na odpady medyczne w kolorze czerwonym 20 l</t>
  </si>
  <si>
    <t>Pojemnik na odpady medyczne w kolorze żółtym 10 l</t>
  </si>
  <si>
    <t>Kieliszki plastikowe do leków po 90 szt</t>
  </si>
  <si>
    <t>Strzykawki j.u. 20ml x 100 (50) szt - podziałka co 0,5 ml.*</t>
  </si>
  <si>
    <t>Nr sprawy 14/ZP/2018</t>
  </si>
  <si>
    <t>Razem wartość do formularza ofertowego część 5</t>
  </si>
  <si>
    <t>Nr spr 14/ZP/2018</t>
  </si>
  <si>
    <t>5. Probówki z zamknięciem odkręcanym nie dotyczy poz. 10.6</t>
  </si>
  <si>
    <t>Razem wartość do formularza ofertowego część 11</t>
  </si>
  <si>
    <t>14.1</t>
  </si>
  <si>
    <t>14.2</t>
  </si>
  <si>
    <t>14.3</t>
  </si>
  <si>
    <t>14.4</t>
  </si>
  <si>
    <t>14.5</t>
  </si>
  <si>
    <t>14.6</t>
  </si>
  <si>
    <t>14.7</t>
  </si>
  <si>
    <t>14.8</t>
  </si>
  <si>
    <t>14.9</t>
  </si>
  <si>
    <t>14.10</t>
  </si>
  <si>
    <t>14.11</t>
  </si>
  <si>
    <t>14.12</t>
  </si>
  <si>
    <t>14.13</t>
  </si>
  <si>
    <t>14.14</t>
  </si>
  <si>
    <t>14.15</t>
  </si>
  <si>
    <t>14.16</t>
  </si>
  <si>
    <t>14.19</t>
  </si>
  <si>
    <t>14.20</t>
  </si>
  <si>
    <t>14.21</t>
  </si>
  <si>
    <t>14.22</t>
  </si>
  <si>
    <t>14.23</t>
  </si>
  <si>
    <t>14.24</t>
  </si>
  <si>
    <t>14.25</t>
  </si>
  <si>
    <t>14.26</t>
  </si>
  <si>
    <t>14.27</t>
  </si>
  <si>
    <t xml:space="preserve">Isaspor – preparat dezynfekcyjny  wysokiego poziomu ,skuteczny  wobec  B, V, F, Tbc w czasie 5 minut , form przetrwalnikowych bakterii   zgodnie z EN ISO 14937 w czasie 10  minut .Roztwór aktywowany składnikami A+ B.( kwas nadoctowy +Isazone) , dodatkowo zawierający w składzie stabilizatory, inhibiory korozji, środki buforujące. Bez aldehydów. Kompatybilny ze wszystkimi rodzajami endoskopów.Wyrób medyczny  zwalidowany do uzytku w automatycznej myjni-dezynfektorze  Medivators ISA z modułem podaży typu single shot. </t>
  </si>
  <si>
    <t>2x10L</t>
  </si>
  <si>
    <t>1x 10L</t>
  </si>
  <si>
    <t>część nr 16 - dostawy kaset /kart do badań do Analizatora OPTI CCA-TS2</t>
  </si>
  <si>
    <t>Razem wartość do formularza ofertowego część 16</t>
  </si>
  <si>
    <t>Pielucho majtki dla dorosłych  „L” "M" pakowane po 30 szt</t>
  </si>
  <si>
    <t>1.84</t>
  </si>
  <si>
    <t>1.85</t>
  </si>
  <si>
    <t>1.86</t>
  </si>
  <si>
    <t>1.87</t>
  </si>
  <si>
    <t>część nr 14 - dostawy materiałów opatrunkowych różnych</t>
  </si>
  <si>
    <t>Elektrody do fizykoterapii silikonowo - węglowe 6cm x 12 cm, z podwójnym przyłączem*</t>
  </si>
  <si>
    <t>16.1</t>
  </si>
  <si>
    <t>16.2</t>
  </si>
  <si>
    <t>16.3</t>
  </si>
  <si>
    <t>16.4</t>
  </si>
  <si>
    <t>16.5</t>
  </si>
  <si>
    <t>część nr 15 - dostawy pieluchomajtek</t>
  </si>
  <si>
    <t>część nr 11 - dostawy elektrod do fizykoterapii</t>
  </si>
  <si>
    <t>część nr 13 - dostawy środków myjąco- dezynfekcyjnych do myjki endoskopowej</t>
  </si>
  <si>
    <t>5kg</t>
  </si>
  <si>
    <t>500g</t>
  </si>
  <si>
    <t>150g</t>
  </si>
  <si>
    <t>3. termin przydatności probówek 10-12 m-cy a dla probówek koagulologicznych 6 m-cy (termin ważności zgodny z datą na probówce)</t>
  </si>
  <si>
    <t>Maska o anatomicznym kształcie z możliwością formowania do twarzy. Warstwa zewnętrzna wykonana z wodoodpornej włókniny polipropylenu. Wnętrze wykonane z antyalergicznej włókniny Sklasyfikowana zgodnie z FFP3 klasą filtracji zapewniającą maksymalną ochronę podczas przygotowywania cytostatyków, kontaktu z krwią i innymi mikrobami. Zgodna z EN 149:2001 + A1:2009 dotyczące skuteczności filtracji cząsteczek . Pakowana pojedynczo w folię.</t>
  </si>
  <si>
    <t>7.</t>
  </si>
  <si>
    <t>Maska ochronna z zaworem oddechowym, typu FFP3,  Pakowane pojedynczo w folię, zgodna z  EN 149: 2001</t>
  </si>
  <si>
    <t>2.5</t>
  </si>
  <si>
    <t>Zestaw do punkcji opłucnej, jednorazowego użytku, zawierający : 3 igły, kranik trójdrożny, worek 2000 ml, strzykawka 50 - 60 ml ; sterylny ; opakowanie papierowo – foliowe.</t>
  </si>
  <si>
    <t>Załącznik nr 5</t>
  </si>
</sst>
</file>

<file path=xl/styles.xml><?xml version="1.0" encoding="utf-8"?>
<styleSheet xmlns="http://schemas.openxmlformats.org/spreadsheetml/2006/main">
  <numFmts count="6">
    <numFmt numFmtId="44" formatCode="_-* #,##0.00\ &quot;zł&quot;_-;\-* #,##0.00\ &quot;zł&quot;_-;_-* &quot;-&quot;??\ &quot;zł&quot;_-;_-@_-"/>
    <numFmt numFmtId="43" formatCode="_-* #,##0.00\ _z_ł_-;\-* #,##0.00\ _z_ł_-;_-* &quot;-&quot;??\ _z_ł_-;_-@_-"/>
    <numFmt numFmtId="164" formatCode="#,##0.00\ &quot;zł&quot;"/>
    <numFmt numFmtId="165" formatCode="#,##0.000"/>
    <numFmt numFmtId="166" formatCode="_-* #,##0.00\ _z_ł_-;\-* #,##0.00\ _z_ł_-;_-* \-??\ _z_ł_-;_-@_-"/>
    <numFmt numFmtId="167" formatCode="_-* #,##0.000\ &quot;zł&quot;_-;\-* #,##0.000\ &quot;zł&quot;_-;_-* &quot;-&quot;???\ &quot;zł&quot;_-;_-@_-"/>
  </numFmts>
  <fonts count="61">
    <font>
      <sz val="11"/>
      <color theme="1"/>
      <name val="Czcionka tekstu podstawowego"/>
      <family val="2"/>
      <charset val="238"/>
    </font>
    <font>
      <sz val="11"/>
      <color indexed="8"/>
      <name val="Czcionka tekstu podstawowego"/>
      <family val="2"/>
      <charset val="238"/>
    </font>
    <font>
      <sz val="10"/>
      <name val="Arial CE"/>
      <charset val="238"/>
    </font>
    <font>
      <sz val="11"/>
      <name val="Arial CE"/>
      <family val="2"/>
      <charset val="238"/>
    </font>
    <font>
      <sz val="12"/>
      <name val="Arial CE"/>
      <family val="2"/>
      <charset val="238"/>
    </font>
    <font>
      <sz val="8"/>
      <name val="Arial CE"/>
      <family val="2"/>
      <charset val="238"/>
    </font>
    <font>
      <sz val="9"/>
      <name val="Arial CE"/>
      <family val="2"/>
      <charset val="238"/>
    </font>
    <font>
      <sz val="10"/>
      <name val="Arial CE"/>
      <family val="2"/>
      <charset val="238"/>
    </font>
    <font>
      <sz val="11"/>
      <name val="Arial CE"/>
      <charset val="238"/>
    </font>
    <font>
      <sz val="8"/>
      <name val="Arial CE"/>
      <charset val="238"/>
    </font>
    <font>
      <sz val="10"/>
      <name val="Arial"/>
      <family val="2"/>
      <charset val="238"/>
    </font>
    <font>
      <sz val="11"/>
      <color indexed="8"/>
      <name val="Czcionka tekstu podstawowego"/>
      <family val="2"/>
      <charset val="238"/>
    </font>
    <font>
      <sz val="8"/>
      <color indexed="9"/>
      <name val="Arial CE"/>
      <family val="2"/>
      <charset val="238"/>
    </font>
    <font>
      <b/>
      <sz val="11"/>
      <name val="Arial CE"/>
      <charset val="238"/>
    </font>
    <font>
      <sz val="11"/>
      <name val="Czcionka tekstu podstawowego"/>
      <charset val="238"/>
    </font>
    <font>
      <sz val="10"/>
      <name val="Czcionka tekstu podstawowego"/>
      <charset val="238"/>
    </font>
    <font>
      <sz val="10"/>
      <name val="Times New Roman"/>
      <family val="1"/>
      <charset val="238"/>
    </font>
    <font>
      <b/>
      <sz val="8"/>
      <name val="Arial CE"/>
      <family val="2"/>
      <charset val="238"/>
    </font>
    <font>
      <b/>
      <sz val="10"/>
      <name val="Arial"/>
      <family val="2"/>
      <charset val="238"/>
    </font>
    <font>
      <sz val="8"/>
      <name val="Times New Roman"/>
      <family val="1"/>
      <charset val="238"/>
    </font>
    <font>
      <sz val="11"/>
      <color indexed="8"/>
      <name val="Czcionka tekstu podstawowego"/>
      <family val="2"/>
      <charset val="238"/>
    </font>
    <font>
      <sz val="8"/>
      <color indexed="8"/>
      <name val="Arial CE"/>
      <family val="2"/>
      <charset val="238"/>
    </font>
    <font>
      <sz val="9"/>
      <color indexed="8"/>
      <name val="Arial CE"/>
      <family val="2"/>
      <charset val="238"/>
    </font>
    <font>
      <b/>
      <sz val="9"/>
      <name val="Arial CE"/>
      <charset val="238"/>
    </font>
    <font>
      <b/>
      <sz val="10"/>
      <name val="Arial CE"/>
      <charset val="238"/>
    </font>
    <font>
      <sz val="8"/>
      <color indexed="10"/>
      <name val="Arial CE"/>
      <charset val="238"/>
    </font>
    <font>
      <sz val="10"/>
      <name val="Arial"/>
      <family val="2"/>
      <charset val="238"/>
    </font>
    <font>
      <sz val="8"/>
      <name val="Arial"/>
      <family val="2"/>
      <charset val="238"/>
    </font>
    <font>
      <sz val="9"/>
      <name val="Arial CE"/>
      <charset val="238"/>
    </font>
    <font>
      <sz val="9"/>
      <name val="Czcionka tekstu podstawowego"/>
      <charset val="238"/>
    </font>
    <font>
      <sz val="8"/>
      <color indexed="8"/>
      <name val="Arial CE"/>
      <family val="2"/>
      <charset val="238"/>
    </font>
    <font>
      <sz val="11"/>
      <color indexed="8"/>
      <name val="Arial CE"/>
      <family val="2"/>
      <charset val="238"/>
    </font>
    <font>
      <sz val="9"/>
      <color indexed="8"/>
      <name val="Arial CE"/>
      <family val="2"/>
      <charset val="238"/>
    </font>
    <font>
      <sz val="10"/>
      <color indexed="8"/>
      <name val="Arial CE"/>
      <family val="2"/>
      <charset val="238"/>
    </font>
    <font>
      <b/>
      <sz val="18"/>
      <color indexed="8"/>
      <name val="Czcionka tekstu podstawowego"/>
      <charset val="238"/>
    </font>
    <font>
      <sz val="14"/>
      <color indexed="8"/>
      <name val="Czcionka tekstu podstawowego"/>
      <family val="2"/>
      <charset val="238"/>
    </font>
    <font>
      <sz val="16"/>
      <color indexed="8"/>
      <name val="Czcionka tekstu podstawowego"/>
      <family val="2"/>
      <charset val="238"/>
    </font>
    <font>
      <sz val="9"/>
      <name val="Arial"/>
      <family val="2"/>
      <charset val="238"/>
    </font>
    <font>
      <sz val="10"/>
      <color indexed="8"/>
      <name val="Czcionka tekstu podstawowego"/>
      <charset val="238"/>
    </font>
    <font>
      <sz val="11"/>
      <name val="Times New Roman"/>
      <family val="1"/>
      <charset val="238"/>
    </font>
    <font>
      <sz val="11"/>
      <name val="Calibri"/>
      <family val="2"/>
      <charset val="238"/>
    </font>
    <font>
      <sz val="11"/>
      <color indexed="8"/>
      <name val="Czcionka tekstu podstawowego"/>
      <family val="2"/>
      <charset val="238"/>
    </font>
    <font>
      <sz val="11"/>
      <color indexed="10"/>
      <name val="Czcionka tekstu podstawowego"/>
      <family val="2"/>
      <charset val="238"/>
    </font>
    <font>
      <sz val="10"/>
      <color indexed="8"/>
      <name val="Czcionka tekstu podstawowego"/>
      <family val="2"/>
      <charset val="238"/>
    </font>
    <font>
      <sz val="10"/>
      <color indexed="8"/>
      <name val="Sans-serif"/>
    </font>
    <font>
      <sz val="11"/>
      <color indexed="8"/>
      <name val="Arial"/>
      <family val="2"/>
      <charset val="238"/>
    </font>
    <font>
      <sz val="10"/>
      <color indexed="8"/>
      <name val="Arial"/>
      <family val="2"/>
      <charset val="238"/>
    </font>
    <font>
      <sz val="11"/>
      <color indexed="8"/>
      <name val="Calibri"/>
      <family val="2"/>
      <charset val="238"/>
    </font>
    <font>
      <sz val="10"/>
      <color indexed="10"/>
      <name val="Times New Roman"/>
      <family val="1"/>
      <charset val="238"/>
    </font>
    <font>
      <sz val="8"/>
      <name val="Czcionka tekstu podstawowego"/>
      <family val="2"/>
      <charset val="238"/>
    </font>
    <font>
      <sz val="11"/>
      <name val="Czcionka tekstu podstawowego"/>
      <family val="2"/>
      <charset val="238"/>
    </font>
    <font>
      <b/>
      <sz val="10"/>
      <name val="Arial CE"/>
      <family val="2"/>
      <charset val="238"/>
    </font>
    <font>
      <sz val="16"/>
      <name val="Czcionka tekstu podstawowego"/>
      <charset val="238"/>
    </font>
    <font>
      <sz val="7"/>
      <name val="Arial"/>
      <family val="2"/>
      <charset val="238"/>
    </font>
    <font>
      <sz val="7"/>
      <color indexed="10"/>
      <name val="Arial"/>
      <family val="2"/>
      <charset val="238"/>
    </font>
    <font>
      <sz val="7"/>
      <name val="Calibri"/>
      <family val="2"/>
      <charset val="238"/>
    </font>
    <font>
      <sz val="11"/>
      <color theme="1"/>
      <name val="Czcionka tekstu podstawowego"/>
      <family val="2"/>
      <charset val="238"/>
    </font>
    <font>
      <sz val="7"/>
      <color theme="1"/>
      <name val="Arial"/>
      <family val="2"/>
      <charset val="238"/>
    </font>
    <font>
      <sz val="11"/>
      <color theme="1"/>
      <name val="Calibri"/>
      <family val="2"/>
      <charset val="238"/>
    </font>
    <font>
      <sz val="10"/>
      <color rgb="FF2D2D2D"/>
      <name val="Verdana"/>
      <family val="2"/>
      <charset val="238"/>
    </font>
    <font>
      <sz val="12"/>
      <color theme="1"/>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indexed="9"/>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style="thin">
        <color indexed="64"/>
      </bottom>
      <diagonal/>
    </border>
  </borders>
  <cellStyleXfs count="15">
    <xf numFmtId="0" fontId="0" fillId="0" borderId="0"/>
    <xf numFmtId="43" fontId="2" fillId="0" borderId="0" applyFont="0" applyFill="0" applyBorder="0" applyAlignment="0" applyProtection="0"/>
    <xf numFmtId="0" fontId="2" fillId="0" borderId="0"/>
    <xf numFmtId="0" fontId="10" fillId="0" borderId="0"/>
    <xf numFmtId="0" fontId="7" fillId="0" borderId="0"/>
    <xf numFmtId="0" fontId="56" fillId="0" borderId="0"/>
    <xf numFmtId="0" fontId="26" fillId="0" borderId="0"/>
    <xf numFmtId="9" fontId="2" fillId="0" borderId="0" applyFont="0" applyFill="0" applyBorder="0" applyAlignment="0" applyProtection="0"/>
    <xf numFmtId="9" fontId="10" fillId="0" borderId="0" applyFill="0" applyBorder="0" applyAlignment="0" applyProtection="0"/>
    <xf numFmtId="9" fontId="1" fillId="0" borderId="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26" fillId="0" borderId="0" applyFont="0" applyFill="0" applyBorder="0" applyAlignment="0" applyProtection="0"/>
    <xf numFmtId="44" fontId="20" fillId="0" borderId="0" applyFont="0" applyFill="0" applyBorder="0" applyAlignment="0" applyProtection="0"/>
  </cellStyleXfs>
  <cellXfs count="208">
    <xf numFmtId="0" fontId="0" fillId="0" borderId="0" xfId="0"/>
    <xf numFmtId="0" fontId="3" fillId="0" borderId="0" xfId="2" applyFont="1" applyAlignment="1">
      <alignment vertical="center"/>
    </xf>
    <xf numFmtId="0" fontId="4" fillId="0" borderId="0" xfId="2" applyFont="1"/>
    <xf numFmtId="0" fontId="2" fillId="0" borderId="0" xfId="2" applyFont="1"/>
    <xf numFmtId="0" fontId="5" fillId="0" borderId="1" xfId="2"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horizontal="left" vertical="center" wrapText="1"/>
    </xf>
    <xf numFmtId="3" fontId="3" fillId="0" borderId="1" xfId="2" applyNumberFormat="1" applyFont="1" applyBorder="1" applyAlignment="1">
      <alignment horizontal="center" vertical="center"/>
    </xf>
    <xf numFmtId="4" fontId="6" fillId="0" borderId="1" xfId="2" applyNumberFormat="1" applyFont="1" applyBorder="1" applyAlignment="1">
      <alignment horizontal="center" vertical="center"/>
    </xf>
    <xf numFmtId="9" fontId="6" fillId="0" borderId="1" xfId="7" applyFont="1" applyBorder="1" applyAlignment="1">
      <alignment horizontal="center" vertical="center"/>
    </xf>
    <xf numFmtId="43" fontId="6" fillId="0" borderId="1" xfId="2" applyNumberFormat="1" applyFont="1" applyBorder="1" applyAlignment="1">
      <alignment horizontal="center" vertical="center"/>
    </xf>
    <xf numFmtId="43" fontId="3" fillId="0" borderId="1" xfId="2" applyNumberFormat="1" applyFont="1" applyBorder="1" applyAlignment="1">
      <alignment horizontal="center" vertical="center"/>
    </xf>
    <xf numFmtId="0" fontId="7" fillId="0" borderId="0" xfId="2" applyFont="1"/>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xf>
    <xf numFmtId="0" fontId="2" fillId="0" borderId="0" xfId="2" applyFont="1" applyBorder="1"/>
    <xf numFmtId="43" fontId="3" fillId="0" borderId="2" xfId="2" applyNumberFormat="1" applyFont="1" applyBorder="1" applyAlignment="1">
      <alignment horizontal="center" vertical="center"/>
    </xf>
    <xf numFmtId="43" fontId="8" fillId="0" borderId="2" xfId="2" applyNumberFormat="1" applyFont="1" applyBorder="1" applyAlignment="1">
      <alignment vertical="center"/>
    </xf>
    <xf numFmtId="0" fontId="9" fillId="0" borderId="0" xfId="2" applyFont="1"/>
    <xf numFmtId="0" fontId="2" fillId="0" borderId="0" xfId="2"/>
    <xf numFmtId="0" fontId="9" fillId="0" borderId="1" xfId="2" applyFont="1" applyBorder="1" applyAlignment="1">
      <alignment horizontal="center" vertical="center" wrapText="1"/>
    </xf>
    <xf numFmtId="0" fontId="9" fillId="0" borderId="1" xfId="2" applyFont="1" applyBorder="1" applyAlignment="1">
      <alignment horizontal="left" vertical="center" wrapText="1"/>
    </xf>
    <xf numFmtId="9" fontId="9" fillId="0" borderId="1" xfId="2" applyNumberFormat="1" applyFont="1" applyBorder="1" applyAlignment="1">
      <alignment horizontal="center" vertical="center" wrapText="1"/>
    </xf>
    <xf numFmtId="43" fontId="9" fillId="0" borderId="1" xfId="1" applyFont="1" applyBorder="1" applyAlignment="1">
      <alignment horizontal="center" vertical="center" wrapText="1"/>
    </xf>
    <xf numFmtId="4" fontId="12" fillId="0" borderId="1" xfId="2" applyNumberFormat="1" applyFont="1" applyBorder="1" applyAlignment="1">
      <alignment horizontal="center" vertical="center"/>
    </xf>
    <xf numFmtId="9" fontId="12" fillId="0" borderId="1" xfId="7" applyFont="1" applyBorder="1" applyAlignment="1">
      <alignment horizontal="center" vertical="center"/>
    </xf>
    <xf numFmtId="43" fontId="13" fillId="0" borderId="1" xfId="2" applyNumberFormat="1" applyFont="1" applyBorder="1" applyAlignment="1">
      <alignment horizontal="center" vertical="center"/>
    </xf>
    <xf numFmtId="43" fontId="8" fillId="0" borderId="1" xfId="1" applyFont="1" applyBorder="1" applyAlignment="1">
      <alignment horizontal="center" vertical="center"/>
    </xf>
    <xf numFmtId="0" fontId="5" fillId="0" borderId="0" xfId="2" applyFont="1"/>
    <xf numFmtId="0" fontId="9" fillId="0" borderId="1" xfId="2" applyFont="1" applyBorder="1" applyAlignment="1">
      <alignment horizontal="center" vertical="center"/>
    </xf>
    <xf numFmtId="3" fontId="9" fillId="0" borderId="1" xfId="2" applyNumberFormat="1" applyFont="1" applyBorder="1" applyAlignment="1">
      <alignment horizontal="center" vertical="center"/>
    </xf>
    <xf numFmtId="4" fontId="9" fillId="0" borderId="1" xfId="2" applyNumberFormat="1" applyFont="1" applyBorder="1" applyAlignment="1">
      <alignment horizontal="center" vertical="center"/>
    </xf>
    <xf numFmtId="9" fontId="9" fillId="0" borderId="1" xfId="7" applyFont="1" applyBorder="1" applyAlignment="1">
      <alignment horizontal="center" vertical="center"/>
    </xf>
    <xf numFmtId="43" fontId="8" fillId="0" borderId="1" xfId="2" applyNumberFormat="1" applyFont="1" applyBorder="1" applyAlignment="1">
      <alignment horizontal="center" vertical="center"/>
    </xf>
    <xf numFmtId="9" fontId="5" fillId="0" borderId="1" xfId="7"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3" fontId="16" fillId="0" borderId="1" xfId="0" applyNumberFormat="1" applyFont="1" applyBorder="1" applyAlignment="1">
      <alignment horizontal="center" vertical="center"/>
    </xf>
    <xf numFmtId="0" fontId="21" fillId="0" borderId="1" xfId="2" applyFont="1" applyBorder="1" applyAlignment="1">
      <alignment horizontal="center" vertical="center"/>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9" fontId="22" fillId="0" borderId="1" xfId="7" applyFont="1" applyBorder="1" applyAlignment="1">
      <alignment horizontal="center" vertical="center"/>
    </xf>
    <xf numFmtId="3" fontId="5" fillId="0" borderId="1" xfId="2" applyNumberFormat="1" applyFont="1" applyBorder="1" applyAlignment="1">
      <alignment horizontal="center" vertical="center"/>
    </xf>
    <xf numFmtId="9" fontId="6" fillId="0" borderId="1" xfId="2" applyNumberFormat="1" applyFont="1" applyBorder="1" applyAlignment="1">
      <alignment horizontal="center" vertical="center"/>
    </xf>
    <xf numFmtId="4" fontId="5" fillId="0" borderId="1" xfId="2" applyNumberFormat="1" applyFont="1" applyBorder="1" applyAlignment="1">
      <alignment horizontal="center" vertical="center"/>
    </xf>
    <xf numFmtId="43" fontId="13" fillId="0" borderId="1" xfId="2" applyNumberFormat="1" applyFont="1" applyBorder="1" applyAlignment="1">
      <alignment horizontal="right" vertical="center"/>
    </xf>
    <xf numFmtId="43" fontId="13" fillId="0" borderId="1" xfId="1" applyFont="1" applyBorder="1" applyAlignment="1">
      <alignment horizontal="center" vertical="center"/>
    </xf>
    <xf numFmtId="0" fontId="24" fillId="0" borderId="0" xfId="2" applyFont="1"/>
    <xf numFmtId="0" fontId="25" fillId="0" borderId="1" xfId="2" applyFont="1" applyBorder="1" applyAlignment="1">
      <alignment horizontal="left" vertical="center" wrapText="1"/>
    </xf>
    <xf numFmtId="0" fontId="26" fillId="0" borderId="0" xfId="6"/>
    <xf numFmtId="0" fontId="10" fillId="0" borderId="0" xfId="6" applyFont="1" applyAlignment="1">
      <alignment vertical="center"/>
    </xf>
    <xf numFmtId="0" fontId="16" fillId="0" borderId="1" xfId="6" applyFont="1" applyBorder="1" applyAlignment="1">
      <alignment horizontal="center" vertical="center" wrapText="1"/>
    </xf>
    <xf numFmtId="0" fontId="16" fillId="0" borderId="1" xfId="6" applyFont="1" applyBorder="1" applyAlignment="1">
      <alignment vertical="center" wrapText="1"/>
    </xf>
    <xf numFmtId="0" fontId="16" fillId="0" borderId="1" xfId="6" applyFont="1" applyBorder="1" applyAlignment="1">
      <alignment horizontal="center" vertical="center"/>
    </xf>
    <xf numFmtId="3" fontId="16" fillId="0" borderId="1" xfId="6" applyNumberFormat="1" applyFont="1" applyBorder="1" applyAlignment="1">
      <alignment horizontal="center" vertical="center"/>
    </xf>
    <xf numFmtId="0" fontId="16" fillId="0" borderId="3" xfId="6" applyFont="1" applyBorder="1" applyAlignment="1">
      <alignment horizontal="center" vertical="center" wrapText="1"/>
    </xf>
    <xf numFmtId="0" fontId="16" fillId="0" borderId="3" xfId="6" applyFont="1" applyBorder="1" applyAlignment="1">
      <alignment horizontal="center" vertical="top" wrapText="1"/>
    </xf>
    <xf numFmtId="9" fontId="16" fillId="0" borderId="1" xfId="0" applyNumberFormat="1" applyFont="1" applyBorder="1" applyAlignment="1">
      <alignment vertical="center"/>
    </xf>
    <xf numFmtId="4" fontId="16" fillId="0" borderId="1" xfId="0" applyNumberFormat="1"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xf>
    <xf numFmtId="0" fontId="0" fillId="0" borderId="0" xfId="0" applyAlignment="1">
      <alignment horizontal="right"/>
    </xf>
    <xf numFmtId="0" fontId="26" fillId="0" borderId="0" xfId="6" applyAlignment="1">
      <alignment horizontal="right"/>
    </xf>
    <xf numFmtId="9" fontId="16" fillId="0" borderId="1" xfId="6" applyNumberFormat="1" applyFont="1" applyBorder="1" applyAlignment="1">
      <alignment horizontal="right" vertical="center"/>
    </xf>
    <xf numFmtId="4" fontId="16" fillId="0" borderId="1" xfId="6" applyNumberFormat="1" applyFont="1" applyBorder="1" applyAlignment="1">
      <alignment horizontal="right" vertical="center"/>
    </xf>
    <xf numFmtId="165" fontId="16" fillId="0" borderId="0" xfId="0" applyNumberFormat="1" applyFont="1" applyBorder="1" applyAlignment="1">
      <alignment horizontal="right" vertical="center"/>
    </xf>
    <xf numFmtId="9" fontId="16" fillId="0" borderId="0" xfId="0" applyNumberFormat="1" applyFont="1" applyBorder="1" applyAlignment="1">
      <alignment horizontal="right" vertical="center"/>
    </xf>
    <xf numFmtId="4" fontId="16" fillId="0" borderId="0" xfId="0" applyNumberFormat="1" applyFont="1" applyBorder="1" applyAlignment="1">
      <alignment horizontal="right" vertical="center"/>
    </xf>
    <xf numFmtId="4" fontId="19" fillId="0" borderId="0" xfId="0" applyNumberFormat="1" applyFont="1" applyBorder="1" applyAlignment="1">
      <alignment horizontal="right" vertical="center"/>
    </xf>
    <xf numFmtId="0" fontId="27" fillId="0" borderId="0" xfId="6" applyFont="1" applyAlignment="1">
      <alignment horizontal="right"/>
    </xf>
    <xf numFmtId="164" fontId="9" fillId="0" borderId="1" xfId="2"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164" fontId="3" fillId="0" borderId="1" xfId="2" applyNumberFormat="1" applyFont="1" applyBorder="1" applyAlignment="1">
      <alignment horizontal="center" vertical="center"/>
    </xf>
    <xf numFmtId="0" fontId="30" fillId="0" borderId="1" xfId="2" applyFont="1" applyFill="1" applyBorder="1" applyAlignment="1">
      <alignment horizontal="left" vertical="center" wrapText="1"/>
    </xf>
    <xf numFmtId="0" fontId="30" fillId="0" borderId="1" xfId="2" applyFont="1" applyFill="1" applyBorder="1" applyAlignment="1">
      <alignment horizontal="center" vertical="center"/>
    </xf>
    <xf numFmtId="3" fontId="31" fillId="0" borderId="1" xfId="2" applyNumberFormat="1" applyFont="1" applyBorder="1" applyAlignment="1">
      <alignment horizontal="center" vertical="center"/>
    </xf>
    <xf numFmtId="4" fontId="32" fillId="0" borderId="1" xfId="2" applyNumberFormat="1" applyFont="1" applyBorder="1" applyAlignment="1">
      <alignment horizontal="center" vertical="center"/>
    </xf>
    <xf numFmtId="43" fontId="31" fillId="0" borderId="1" xfId="2" applyNumberFormat="1" applyFont="1" applyBorder="1" applyAlignment="1">
      <alignment horizontal="center" vertical="center"/>
    </xf>
    <xf numFmtId="0" fontId="33" fillId="0" borderId="0" xfId="2" applyFont="1"/>
    <xf numFmtId="4" fontId="6" fillId="2" borderId="1" xfId="2" applyNumberFormat="1" applyFont="1" applyFill="1" applyBorder="1" applyAlignment="1">
      <alignment horizontal="center" vertical="center"/>
    </xf>
    <xf numFmtId="43" fontId="3" fillId="2" borderId="1" xfId="2" applyNumberFormat="1" applyFont="1" applyFill="1" applyBorder="1" applyAlignment="1">
      <alignment horizontal="center" vertical="center"/>
    </xf>
    <xf numFmtId="0" fontId="2" fillId="2" borderId="0" xfId="2" applyFont="1" applyFill="1"/>
    <xf numFmtId="0" fontId="0" fillId="0" borderId="1" xfId="0" applyBorder="1" applyAlignment="1">
      <alignment vertical="center"/>
    </xf>
    <xf numFmtId="0" fontId="0" fillId="0" borderId="1" xfId="0" applyBorder="1" applyAlignment="1">
      <alignment vertical="center" wrapText="1"/>
    </xf>
    <xf numFmtId="0" fontId="6" fillId="0" borderId="1" xfId="2" applyFont="1" applyBorder="1" applyAlignment="1">
      <alignment horizontal="left" vertical="center" wrapText="1"/>
    </xf>
    <xf numFmtId="0" fontId="6" fillId="0" borderId="1" xfId="2"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32" fillId="0" borderId="1" xfId="2" applyFont="1" applyFill="1" applyBorder="1" applyAlignment="1">
      <alignment horizontal="left" vertical="center" wrapText="1"/>
    </xf>
    <xf numFmtId="0" fontId="34" fillId="0" borderId="0" xfId="0" applyFont="1" applyAlignment="1">
      <alignment horizontal="center"/>
    </xf>
    <xf numFmtId="0" fontId="35" fillId="0" borderId="0" xfId="0" applyFont="1" applyAlignment="1">
      <alignment horizontal="center" wrapText="1"/>
    </xf>
    <xf numFmtId="0" fontId="36" fillId="0" borderId="0" xfId="0" applyFont="1" applyAlignment="1">
      <alignment horizont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3" fillId="0" borderId="1" xfId="0" applyFont="1" applyBorder="1" applyAlignment="1">
      <alignment horizontal="center" vertical="center" wrapText="1"/>
    </xf>
    <xf numFmtId="0" fontId="2" fillId="0" borderId="1" xfId="2" applyFont="1" applyBorder="1" applyAlignment="1">
      <alignment horizontal="center" vertical="center"/>
    </xf>
    <xf numFmtId="4"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0" fontId="44" fillId="0" borderId="0" xfId="0" applyFont="1" applyAlignment="1">
      <alignment horizontal="left" vertical="center"/>
    </xf>
    <xf numFmtId="0" fontId="37" fillId="0" borderId="1" xfId="0" applyFont="1" applyBorder="1" applyAlignment="1">
      <alignment vertical="top" wrapText="1"/>
    </xf>
    <xf numFmtId="0" fontId="45" fillId="0" borderId="0" xfId="0" applyFont="1" applyAlignment="1">
      <alignment vertical="center" wrapText="1"/>
    </xf>
    <xf numFmtId="0" fontId="45" fillId="0" borderId="1" xfId="0" applyFont="1" applyBorder="1" applyAlignment="1">
      <alignment vertical="center" wrapText="1"/>
    </xf>
    <xf numFmtId="0" fontId="0" fillId="0" borderId="0" xfId="0" applyBorder="1" applyAlignment="1">
      <alignment vertical="center" wrapText="1"/>
    </xf>
    <xf numFmtId="0" fontId="28" fillId="0" borderId="4" xfId="2" applyFont="1" applyBorder="1" applyAlignment="1">
      <alignment horizontal="center" vertical="center" wrapText="1"/>
    </xf>
    <xf numFmtId="0" fontId="0" fillId="0" borderId="1" xfId="0" applyFill="1" applyBorder="1" applyAlignment="1">
      <alignment horizontal="center" vertical="center"/>
    </xf>
    <xf numFmtId="43" fontId="2" fillId="0" borderId="1" xfId="1" applyFont="1" applyBorder="1" applyAlignment="1">
      <alignment horizontal="center" vertical="center" wrapText="1"/>
    </xf>
    <xf numFmtId="0" fontId="10" fillId="0" borderId="1" xfId="6" applyFont="1" applyBorder="1" applyAlignment="1">
      <alignment horizontal="center" vertical="center"/>
    </xf>
    <xf numFmtId="0" fontId="10" fillId="0" borderId="1" xfId="6" applyFont="1" applyBorder="1" applyAlignment="1">
      <alignment horizontal="center" vertical="center" wrapText="1"/>
    </xf>
    <xf numFmtId="0" fontId="10" fillId="0" borderId="1" xfId="6" applyFont="1" applyFill="1" applyBorder="1" applyAlignment="1">
      <alignment horizontal="center" vertical="center" wrapText="1"/>
    </xf>
    <xf numFmtId="0" fontId="10" fillId="0" borderId="5" xfId="6" applyFont="1" applyBorder="1" applyAlignment="1">
      <alignment horizontal="center" vertical="center" wrapText="1"/>
    </xf>
    <xf numFmtId="0" fontId="26" fillId="0" borderId="1" xfId="6" applyBorder="1" applyAlignment="1">
      <alignment horizontal="center" vertical="center" wrapText="1"/>
    </xf>
    <xf numFmtId="0" fontId="26" fillId="0" borderId="1" xfId="6" applyBorder="1"/>
    <xf numFmtId="0" fontId="39" fillId="0" borderId="1" xfId="6" applyFont="1" applyBorder="1" applyAlignment="1">
      <alignment horizontal="left" vertical="center" wrapText="1"/>
    </xf>
    <xf numFmtId="1" fontId="10" fillId="0" borderId="3" xfId="6" applyNumberFormat="1" applyFont="1" applyBorder="1" applyAlignment="1">
      <alignment horizontal="center" vertical="center" wrapText="1"/>
    </xf>
    <xf numFmtId="4" fontId="10" fillId="0" borderId="3" xfId="6" applyNumberFormat="1" applyFont="1" applyBorder="1" applyAlignment="1">
      <alignment vertical="center"/>
    </xf>
    <xf numFmtId="9" fontId="41" fillId="0" borderId="1" xfId="13" applyFont="1" applyBorder="1" applyAlignment="1">
      <alignment vertical="center"/>
    </xf>
    <xf numFmtId="0" fontId="10" fillId="0" borderId="1" xfId="6" applyFont="1" applyBorder="1"/>
    <xf numFmtId="0" fontId="10" fillId="0" borderId="0" xfId="6" applyFont="1"/>
    <xf numFmtId="0" fontId="40" fillId="0" borderId="1" xfId="6" applyFont="1" applyBorder="1" applyAlignment="1">
      <alignment horizontal="center" vertical="center" wrapText="1"/>
    </xf>
    <xf numFmtId="9" fontId="10" fillId="0" borderId="4" xfId="13" applyFont="1" applyBorder="1" applyAlignment="1">
      <alignment vertical="center"/>
    </xf>
    <xf numFmtId="9" fontId="10" fillId="0" borderId="1" xfId="13" applyFont="1" applyBorder="1" applyAlignment="1">
      <alignment vertical="center"/>
    </xf>
    <xf numFmtId="0" fontId="46" fillId="0" borderId="1" xfId="6" applyFont="1" applyBorder="1"/>
    <xf numFmtId="0" fontId="46" fillId="0" borderId="0" xfId="6" applyFont="1"/>
    <xf numFmtId="0" fontId="39" fillId="0" borderId="1" xfId="6" applyFont="1" applyBorder="1" applyAlignment="1">
      <alignment horizontal="center" vertical="center" wrapText="1"/>
    </xf>
    <xf numFmtId="0" fontId="47" fillId="0" borderId="1" xfId="6" applyFont="1" applyBorder="1" applyAlignment="1">
      <alignment horizontal="center" vertical="center" wrapText="1"/>
    </xf>
    <xf numFmtId="0" fontId="46" fillId="0" borderId="1" xfId="6" applyFont="1" applyBorder="1" applyAlignment="1">
      <alignment horizontal="center" vertical="center" wrapText="1"/>
    </xf>
    <xf numFmtId="1" fontId="46" fillId="0" borderId="3" xfId="6" applyNumberFormat="1" applyFont="1" applyBorder="1" applyAlignment="1">
      <alignment horizontal="center" vertical="center" wrapText="1"/>
    </xf>
    <xf numFmtId="4" fontId="46" fillId="0" borderId="3" xfId="6" applyNumberFormat="1" applyFont="1" applyBorder="1" applyAlignment="1">
      <alignment vertical="center"/>
    </xf>
    <xf numFmtId="9" fontId="46" fillId="0" borderId="1" xfId="13" applyFont="1" applyBorder="1" applyAlignment="1">
      <alignment vertical="center"/>
    </xf>
    <xf numFmtId="4" fontId="18" fillId="0" borderId="6" xfId="6" applyNumberFormat="1" applyFont="1" applyBorder="1" applyAlignment="1">
      <alignment vertical="center"/>
    </xf>
    <xf numFmtId="0" fontId="39" fillId="0" borderId="0" xfId="6" applyFont="1" applyFill="1" applyBorder="1" applyAlignment="1">
      <alignment horizontal="left" vertical="center" wrapText="1"/>
    </xf>
    <xf numFmtId="4" fontId="39" fillId="0" borderId="0" xfId="6" applyNumberFormat="1" applyFont="1" applyFill="1" applyBorder="1" applyAlignment="1">
      <alignment horizontal="center" wrapText="1"/>
    </xf>
    <xf numFmtId="0" fontId="39" fillId="0" borderId="0" xfId="6" applyFont="1" applyFill="1" applyBorder="1" applyAlignment="1">
      <alignment horizontal="center" wrapText="1"/>
    </xf>
    <xf numFmtId="4" fontId="10" fillId="0" borderId="0" xfId="6" applyNumberFormat="1" applyFont="1"/>
    <xf numFmtId="0" fontId="5" fillId="0" borderId="3" xfId="2" applyFont="1" applyBorder="1" applyAlignment="1">
      <alignment horizontal="center" vertical="center" wrapText="1"/>
    </xf>
    <xf numFmtId="43" fontId="3" fillId="0" borderId="2" xfId="2" applyNumberFormat="1" applyFont="1" applyBorder="1" applyAlignment="1">
      <alignment vertical="center"/>
    </xf>
    <xf numFmtId="43" fontId="3" fillId="2" borderId="0" xfId="2" applyNumberFormat="1" applyFont="1" applyFill="1" applyBorder="1" applyAlignment="1">
      <alignment horizontal="center" vertical="center"/>
    </xf>
    <xf numFmtId="4" fontId="18" fillId="0" borderId="7" xfId="6" applyNumberFormat="1" applyFont="1" applyBorder="1" applyAlignment="1">
      <alignment vertical="center"/>
    </xf>
    <xf numFmtId="4" fontId="48" fillId="0" borderId="1" xfId="0" applyNumberFormat="1" applyFont="1" applyBorder="1" applyAlignment="1">
      <alignment vertical="center"/>
    </xf>
    <xf numFmtId="0" fontId="42" fillId="0" borderId="0" xfId="0" applyFont="1"/>
    <xf numFmtId="43" fontId="24" fillId="0" borderId="1" xfId="2" applyNumberFormat="1" applyFont="1" applyBorder="1" applyAlignment="1">
      <alignment horizontal="center" vertical="center"/>
    </xf>
    <xf numFmtId="9" fontId="50" fillId="0" borderId="1" xfId="13" applyFont="1" applyBorder="1" applyAlignment="1">
      <alignment vertical="center"/>
    </xf>
    <xf numFmtId="0" fontId="9" fillId="0" borderId="4" xfId="2" applyFont="1" applyBorder="1" applyAlignment="1">
      <alignment horizontal="center" vertical="center"/>
    </xf>
    <xf numFmtId="0" fontId="3" fillId="0" borderId="0" xfId="4" applyFont="1" applyAlignment="1">
      <alignment vertical="center"/>
    </xf>
    <xf numFmtId="0" fontId="4" fillId="0" borderId="0" xfId="4" applyFont="1"/>
    <xf numFmtId="0" fontId="7" fillId="0" borderId="0" xfId="4" applyFont="1"/>
    <xf numFmtId="0" fontId="5" fillId="0" borderId="8" xfId="4" applyFont="1" applyBorder="1" applyAlignment="1">
      <alignment horizontal="center" vertical="center" wrapText="1"/>
    </xf>
    <xf numFmtId="0" fontId="5" fillId="3" borderId="8" xfId="4" applyFont="1" applyFill="1" applyBorder="1" applyAlignment="1">
      <alignment horizontal="center" vertical="center"/>
    </xf>
    <xf numFmtId="0" fontId="0" fillId="0" borderId="8" xfId="0" applyFont="1" applyBorder="1" applyAlignment="1">
      <alignment horizontal="left" vertical="center" wrapText="1"/>
    </xf>
    <xf numFmtId="0" fontId="5" fillId="3" borderId="8" xfId="4" applyFont="1" applyFill="1" applyBorder="1" applyAlignment="1">
      <alignment horizontal="left" vertical="center" wrapText="1"/>
    </xf>
    <xf numFmtId="3" fontId="3" fillId="3" borderId="8" xfId="4" applyNumberFormat="1" applyFont="1" applyFill="1" applyBorder="1" applyAlignment="1">
      <alignment horizontal="center" vertical="center"/>
    </xf>
    <xf numFmtId="4" fontId="6" fillId="3" borderId="8" xfId="4" applyNumberFormat="1" applyFont="1" applyFill="1" applyBorder="1" applyAlignment="1">
      <alignment horizontal="center" vertical="center"/>
    </xf>
    <xf numFmtId="0" fontId="7" fillId="3" borderId="0" xfId="4" applyFont="1" applyFill="1"/>
    <xf numFmtId="0" fontId="5" fillId="3" borderId="9" xfId="4" applyFont="1" applyFill="1" applyBorder="1" applyAlignment="1">
      <alignment horizontal="center" vertical="center"/>
    </xf>
    <xf numFmtId="0" fontId="5" fillId="3" borderId="9" xfId="4" applyFont="1" applyFill="1" applyBorder="1" applyAlignment="1">
      <alignment horizontal="left" vertical="center" wrapText="1"/>
    </xf>
    <xf numFmtId="3" fontId="3" fillId="3" borderId="9" xfId="4" applyNumberFormat="1" applyFont="1" applyFill="1" applyBorder="1" applyAlignment="1">
      <alignment horizontal="center" vertical="center"/>
    </xf>
    <xf numFmtId="4" fontId="6" fillId="3" borderId="9" xfId="4" applyNumberFormat="1" applyFont="1" applyFill="1" applyBorder="1" applyAlignment="1">
      <alignment horizontal="center" vertical="center"/>
    </xf>
    <xf numFmtId="166" fontId="7" fillId="0" borderId="0" xfId="4" applyNumberFormat="1" applyFont="1"/>
    <xf numFmtId="0" fontId="51" fillId="0" borderId="0" xfId="4" applyFont="1"/>
    <xf numFmtId="9" fontId="6" fillId="3" borderId="10" xfId="9" applyFont="1" applyFill="1" applyBorder="1" applyAlignment="1" applyProtection="1">
      <alignment horizontal="center" vertical="center"/>
    </xf>
    <xf numFmtId="9" fontId="6" fillId="3" borderId="11" xfId="9" applyFont="1" applyFill="1" applyBorder="1" applyAlignment="1" applyProtection="1">
      <alignment horizontal="center" vertical="center"/>
    </xf>
    <xf numFmtId="0" fontId="5" fillId="0" borderId="9" xfId="4" applyFont="1" applyBorder="1" applyAlignment="1">
      <alignment horizontal="center" vertical="center" wrapText="1"/>
    </xf>
    <xf numFmtId="166" fontId="3" fillId="0" borderId="1" xfId="4" applyNumberFormat="1" applyFont="1" applyBorder="1" applyAlignment="1">
      <alignment horizontal="center" vertical="center"/>
    </xf>
    <xf numFmtId="166" fontId="3" fillId="3" borderId="1" xfId="4" applyNumberFormat="1" applyFont="1" applyFill="1" applyBorder="1" applyAlignment="1">
      <alignment horizontal="center" vertical="center"/>
    </xf>
    <xf numFmtId="166" fontId="3" fillId="0" borderId="1" xfId="4" applyNumberFormat="1" applyFont="1" applyBorder="1" applyAlignment="1">
      <alignment vertical="center"/>
    </xf>
    <xf numFmtId="0" fontId="0" fillId="0" borderId="8" xfId="0" applyBorder="1" applyAlignment="1">
      <alignment horizontal="left" vertical="center" wrapText="1"/>
    </xf>
    <xf numFmtId="0" fontId="5" fillId="0" borderId="4" xfId="2" applyFont="1" applyBorder="1" applyAlignment="1">
      <alignment horizontal="center" vertical="center"/>
    </xf>
    <xf numFmtId="4" fontId="18" fillId="0" borderId="1" xfId="6" applyNumberFormat="1" applyFont="1" applyBorder="1" applyAlignment="1">
      <alignment vertical="center"/>
    </xf>
    <xf numFmtId="4" fontId="26" fillId="0" borderId="0" xfId="6" applyNumberFormat="1"/>
    <xf numFmtId="0" fontId="53" fillId="0" borderId="1" xfId="0" applyFont="1" applyBorder="1" applyAlignment="1">
      <alignment horizontal="left" vertical="center" wrapText="1"/>
    </xf>
    <xf numFmtId="0" fontId="53" fillId="0" borderId="1" xfId="0" applyFont="1" applyFill="1" applyBorder="1" applyAlignment="1">
      <alignment horizontal="left" vertical="center" wrapText="1"/>
    </xf>
    <xf numFmtId="0" fontId="57" fillId="0" borderId="1" xfId="0" applyFont="1" applyBorder="1" applyAlignment="1">
      <alignment horizontal="left" vertical="center" wrapText="1"/>
    </xf>
    <xf numFmtId="0" fontId="58" fillId="0" borderId="0" xfId="0" applyFont="1"/>
    <xf numFmtId="0" fontId="59" fillId="0" borderId="0" xfId="0" applyFont="1" applyAlignment="1">
      <alignment horizontal="left" indent="2"/>
    </xf>
    <xf numFmtId="167" fontId="16" fillId="0" borderId="1" xfId="14" applyNumberFormat="1" applyFont="1" applyBorder="1" applyAlignment="1">
      <alignment horizontal="right" vertical="center"/>
    </xf>
    <xf numFmtId="3" fontId="33" fillId="0" borderId="1" xfId="2" applyNumberFormat="1" applyFont="1" applyBorder="1" applyAlignment="1">
      <alignment horizontal="center" vertical="center"/>
    </xf>
    <xf numFmtId="4" fontId="33" fillId="0" borderId="1" xfId="2" applyNumberFormat="1" applyFont="1" applyBorder="1" applyAlignment="1">
      <alignment horizontal="center" vertical="center"/>
    </xf>
    <xf numFmtId="43" fontId="7" fillId="0" borderId="1" xfId="2" applyNumberFormat="1" applyFont="1" applyBorder="1" applyAlignment="1">
      <alignment horizontal="center" vertical="center"/>
    </xf>
    <xf numFmtId="43" fontId="7" fillId="0" borderId="2" xfId="2" applyNumberFormat="1" applyFont="1" applyBorder="1" applyAlignment="1">
      <alignment horizontal="center" vertical="center"/>
    </xf>
    <xf numFmtId="43" fontId="7" fillId="0" borderId="2" xfId="2" applyNumberFormat="1" applyFont="1" applyBorder="1" applyAlignment="1">
      <alignment vertical="center"/>
    </xf>
    <xf numFmtId="0" fontId="60" fillId="0" borderId="0" xfId="0" applyFont="1" applyAlignment="1">
      <alignment vertical="center" wrapText="1"/>
    </xf>
    <xf numFmtId="0" fontId="58" fillId="0" borderId="1" xfId="0" applyFont="1" applyBorder="1" applyAlignment="1">
      <alignment vertical="center" wrapText="1"/>
    </xf>
    <xf numFmtId="0" fontId="0" fillId="0" borderId="0" xfId="0" applyAlignment="1">
      <alignment horizontal="left" vertical="center" wrapText="1"/>
    </xf>
    <xf numFmtId="0" fontId="60" fillId="0" borderId="1" xfId="0" applyFont="1" applyBorder="1" applyAlignment="1">
      <alignment vertical="center" wrapText="1"/>
    </xf>
    <xf numFmtId="0" fontId="5" fillId="0" borderId="12" xfId="2" applyFont="1" applyFill="1" applyBorder="1" applyAlignment="1">
      <alignment horizontal="center" vertical="center"/>
    </xf>
    <xf numFmtId="0" fontId="4" fillId="0" borderId="0" xfId="2" applyFont="1" applyFill="1" applyBorder="1" applyAlignment="1">
      <alignment horizontal="left" vertical="center" wrapText="1"/>
    </xf>
    <xf numFmtId="0" fontId="3" fillId="0" borderId="4"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3" xfId="2" applyFont="1" applyBorder="1" applyAlignment="1">
      <alignment horizontal="center" vertical="center" wrapText="1"/>
    </xf>
    <xf numFmtId="0" fontId="7" fillId="0" borderId="0" xfId="2" applyFont="1" applyFill="1" applyBorder="1" applyAlignment="1">
      <alignment horizontal="left" vertical="center" wrapText="1"/>
    </xf>
    <xf numFmtId="0" fontId="59" fillId="0" borderId="0" xfId="0" applyFont="1" applyAlignment="1">
      <alignment horizontal="center" vertical="center" wrapText="1"/>
    </xf>
    <xf numFmtId="0" fontId="15" fillId="0" borderId="0" xfId="2" applyFont="1" applyAlignment="1">
      <alignment horizontal="left"/>
    </xf>
    <xf numFmtId="0" fontId="5" fillId="0" borderId="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 xfId="2" applyFont="1" applyBorder="1" applyAlignment="1">
      <alignment horizontal="center" vertical="center" wrapText="1"/>
    </xf>
    <xf numFmtId="0" fontId="23" fillId="0" borderId="0" xfId="2" applyFont="1" applyFill="1" applyBorder="1" applyAlignment="1">
      <alignment horizontal="left" vertical="center" wrapText="1"/>
    </xf>
    <xf numFmtId="0" fontId="17" fillId="0" borderId="4" xfId="2" applyFont="1" applyBorder="1" applyAlignment="1">
      <alignment horizontal="center" vertical="center" wrapText="1"/>
    </xf>
    <xf numFmtId="0" fontId="18" fillId="0" borderId="12" xfId="2" applyFont="1" applyBorder="1" applyAlignment="1">
      <alignment horizontal="center"/>
    </xf>
    <xf numFmtId="0" fontId="18" fillId="0" borderId="3" xfId="2" applyFont="1" applyBorder="1" applyAlignment="1">
      <alignment horizontal="center"/>
    </xf>
    <xf numFmtId="0" fontId="2" fillId="0" borderId="0" xfId="2" applyFont="1" applyAlignment="1">
      <alignment horizontal="left" vertical="center" wrapText="1"/>
    </xf>
    <xf numFmtId="0" fontId="2" fillId="0" borderId="0" xfId="2" applyAlignment="1">
      <alignment horizontal="left" vertical="center" wrapText="1"/>
    </xf>
    <xf numFmtId="0" fontId="3" fillId="0" borderId="8" xfId="4" applyFont="1" applyBorder="1" applyAlignment="1">
      <alignment horizontal="center" vertical="center" wrapText="1"/>
    </xf>
    <xf numFmtId="0" fontId="3" fillId="0" borderId="10" xfId="4" applyFont="1" applyBorder="1" applyAlignment="1">
      <alignment horizontal="center" vertical="center" wrapText="1"/>
    </xf>
    <xf numFmtId="0" fontId="39" fillId="0" borderId="0" xfId="6" applyFont="1" applyFill="1" applyBorder="1" applyAlignment="1">
      <alignment horizontal="left" vertical="center" wrapText="1"/>
    </xf>
  </cellXfs>
  <cellStyles count="15">
    <cellStyle name="Dziesiętny 2" xfId="1"/>
    <cellStyle name="Normalny" xfId="0" builtinId="0"/>
    <cellStyle name="Normalny 2" xfId="2"/>
    <cellStyle name="Normalny 2 2" xfId="3"/>
    <cellStyle name="Normalny 2_Sprzęt_2018_fizykoterapia_ver_1. xls" xfId="4"/>
    <cellStyle name="Normalny 3" xfId="5"/>
    <cellStyle name="Normalny 4" xfId="6"/>
    <cellStyle name="Procentowy 2" xfId="7"/>
    <cellStyle name="Procentowy 2 2" xfId="8"/>
    <cellStyle name="Procentowy 2_Sprzęt_2018_fizykoterapia_ver_1. xls" xfId="9"/>
    <cellStyle name="Procentowy 3" xfId="10"/>
    <cellStyle name="Procentowy 3 2" xfId="11"/>
    <cellStyle name="Procentowy 3_Sprzęt_2018_fizykoterapia_ver_1. xls" xfId="12"/>
    <cellStyle name="Procentowy 4" xfId="13"/>
    <cellStyle name="Walutowy" xfId="1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12"/>
  <sheetViews>
    <sheetView tabSelected="1" workbookViewId="0">
      <selection activeCell="A14" sqref="A14"/>
    </sheetView>
  </sheetViews>
  <sheetFormatPr defaultRowHeight="14.25"/>
  <cols>
    <col min="1" max="1" width="67.125" customWidth="1"/>
  </cols>
  <sheetData>
    <row r="2" spans="1:1" ht="23.25">
      <c r="A2" s="91" t="s">
        <v>449</v>
      </c>
    </row>
    <row r="4" spans="1:1" ht="36">
      <c r="A4" s="92" t="s">
        <v>448</v>
      </c>
    </row>
    <row r="6" spans="1:1">
      <c r="A6" s="63" t="s">
        <v>538</v>
      </c>
    </row>
    <row r="12" spans="1:1" ht="20.25">
      <c r="A12" s="93" t="s">
        <v>453</v>
      </c>
    </row>
  </sheetData>
  <phoneticPr fontId="0"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workbookViewId="0">
      <selection activeCell="I7" sqref="I7"/>
    </sheetView>
  </sheetViews>
  <sheetFormatPr defaultRowHeight="12.75"/>
  <cols>
    <col min="1" max="1" width="4.125" style="19" customWidth="1"/>
    <col min="2" max="2" width="38.625" style="19" customWidth="1"/>
    <col min="3" max="3" width="31.625" style="19" customWidth="1"/>
    <col min="4" max="4" width="4" style="19" customWidth="1"/>
    <col min="5" max="6" width="9.375" style="19" customWidth="1"/>
    <col min="7" max="7" width="10" style="19" customWidth="1"/>
    <col min="8" max="8" width="4.625" style="19" customWidth="1"/>
    <col min="9" max="9" width="12.375" style="19" customWidth="1"/>
    <col min="10" max="11" width="13" style="19" customWidth="1"/>
    <col min="12" max="16384" width="9" style="19"/>
  </cols>
  <sheetData>
    <row r="1" spans="1:11" s="3" customFormat="1" ht="21" customHeight="1">
      <c r="A1" s="1" t="s">
        <v>0</v>
      </c>
      <c r="B1" s="1"/>
      <c r="C1" s="2"/>
    </row>
    <row r="2" spans="1:11" s="3" customFormat="1" ht="24.75" customHeight="1">
      <c r="A2" s="1" t="s">
        <v>479</v>
      </c>
      <c r="B2" s="1"/>
      <c r="C2" s="2"/>
    </row>
    <row r="3" spans="1:11" ht="30" customHeight="1">
      <c r="A3" s="1" t="s">
        <v>287</v>
      </c>
      <c r="B3" s="18"/>
      <c r="C3" s="18"/>
      <c r="D3" s="18"/>
      <c r="E3" s="18"/>
      <c r="F3" s="18"/>
      <c r="G3" s="18"/>
      <c r="H3" s="18"/>
      <c r="I3" s="18"/>
      <c r="J3" s="18"/>
      <c r="K3" s="18"/>
    </row>
    <row r="4" spans="1:11" ht="33.75">
      <c r="A4" s="20" t="s">
        <v>1</v>
      </c>
      <c r="B4" s="20" t="s">
        <v>2</v>
      </c>
      <c r="C4" s="20" t="s">
        <v>115</v>
      </c>
      <c r="D4" s="20" t="s">
        <v>3</v>
      </c>
      <c r="E4" s="4" t="s">
        <v>71</v>
      </c>
      <c r="F4" s="4" t="s">
        <v>247</v>
      </c>
      <c r="G4" s="20" t="s">
        <v>58</v>
      </c>
      <c r="H4" s="20" t="s">
        <v>5</v>
      </c>
      <c r="I4" s="4" t="s">
        <v>245</v>
      </c>
      <c r="J4" s="4" t="s">
        <v>246</v>
      </c>
      <c r="K4" s="20" t="s">
        <v>142</v>
      </c>
    </row>
    <row r="5" spans="1:11">
      <c r="A5" s="20">
        <v>1</v>
      </c>
      <c r="B5" s="20">
        <v>2</v>
      </c>
      <c r="C5" s="20">
        <v>3</v>
      </c>
      <c r="D5" s="20">
        <v>4</v>
      </c>
      <c r="E5" s="4">
        <v>5</v>
      </c>
      <c r="F5" s="4">
        <v>6</v>
      </c>
      <c r="G5" s="20">
        <v>7</v>
      </c>
      <c r="H5" s="20">
        <v>8</v>
      </c>
      <c r="I5" s="4">
        <v>9</v>
      </c>
      <c r="J5" s="4">
        <v>10</v>
      </c>
      <c r="K5" s="20"/>
    </row>
    <row r="6" spans="1:11" ht="53.25" customHeight="1">
      <c r="A6" s="20" t="s">
        <v>137</v>
      </c>
      <c r="B6" s="21" t="s">
        <v>106</v>
      </c>
      <c r="C6" s="21"/>
      <c r="D6" s="20" t="s">
        <v>107</v>
      </c>
      <c r="E6" s="20">
        <v>5</v>
      </c>
      <c r="F6" s="20"/>
      <c r="G6" s="109"/>
      <c r="H6" s="22"/>
      <c r="I6" s="11">
        <f>ROUND((E6*G6),2)</f>
        <v>0</v>
      </c>
      <c r="J6" s="11">
        <f>ROUND((I6+(I6*H6)),2)</f>
        <v>0</v>
      </c>
      <c r="K6" s="11"/>
    </row>
    <row r="7" spans="1:11" ht="35.25" customHeight="1">
      <c r="A7" s="196" t="s">
        <v>415</v>
      </c>
      <c r="B7" s="197"/>
      <c r="C7" s="197"/>
      <c r="D7" s="197"/>
      <c r="E7" s="197"/>
      <c r="F7" s="197"/>
      <c r="G7" s="197"/>
      <c r="H7" s="198"/>
      <c r="I7" s="26">
        <f>SUM(I6)</f>
        <v>0</v>
      </c>
      <c r="J7" s="47">
        <f>SUM(J6)</f>
        <v>0</v>
      </c>
      <c r="K7" s="47"/>
    </row>
    <row r="10" spans="1:11">
      <c r="I10" s="19" t="s">
        <v>52</v>
      </c>
    </row>
    <row r="11" spans="1:11">
      <c r="J11" s="28" t="s">
        <v>53</v>
      </c>
      <c r="K11" s="28"/>
    </row>
    <row r="17" spans="3:3" ht="14.25">
      <c r="C17" s="1"/>
    </row>
  </sheetData>
  <mergeCells count="1">
    <mergeCell ref="A7:H7"/>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K28"/>
  <sheetViews>
    <sheetView workbookViewId="0">
      <selection activeCell="B24" sqref="B24:H24"/>
    </sheetView>
  </sheetViews>
  <sheetFormatPr defaultRowHeight="12.75"/>
  <cols>
    <col min="1" max="1" width="5.75" style="19" customWidth="1"/>
    <col min="2" max="3" width="28.5" style="19" customWidth="1"/>
    <col min="4" max="8" width="9" style="19"/>
    <col min="9" max="9" width="10.875" style="19" customWidth="1"/>
    <col min="10" max="11" width="14.625" style="19" customWidth="1"/>
    <col min="12" max="16384" width="9" style="19"/>
  </cols>
  <sheetData>
    <row r="1" spans="1:11" s="3" customFormat="1" ht="21" customHeight="1">
      <c r="A1" s="1" t="s">
        <v>0</v>
      </c>
      <c r="B1" s="1"/>
      <c r="C1" s="2"/>
    </row>
    <row r="2" spans="1:11" s="3" customFormat="1" ht="24.75" customHeight="1">
      <c r="A2" s="1" t="s">
        <v>481</v>
      </c>
      <c r="B2" s="1"/>
      <c r="C2" s="2"/>
    </row>
    <row r="3" spans="1:11" ht="30" customHeight="1">
      <c r="A3" s="1" t="s">
        <v>436</v>
      </c>
    </row>
    <row r="4" spans="1:11" ht="33.75">
      <c r="A4" s="4" t="s">
        <v>1</v>
      </c>
      <c r="B4" s="4" t="s">
        <v>2</v>
      </c>
      <c r="C4" s="4" t="s">
        <v>115</v>
      </c>
      <c r="D4" s="4" t="s">
        <v>3</v>
      </c>
      <c r="E4" s="4" t="s">
        <v>71</v>
      </c>
      <c r="F4" s="4" t="s">
        <v>247</v>
      </c>
      <c r="G4" s="20" t="s">
        <v>58</v>
      </c>
      <c r="H4" s="20" t="s">
        <v>5</v>
      </c>
      <c r="I4" s="4" t="s">
        <v>245</v>
      </c>
      <c r="J4" s="4" t="s">
        <v>246</v>
      </c>
      <c r="K4" s="4" t="s">
        <v>142</v>
      </c>
    </row>
    <row r="5" spans="1:11">
      <c r="A5" s="4">
        <v>1</v>
      </c>
      <c r="B5" s="4">
        <v>2</v>
      </c>
      <c r="C5" s="4">
        <v>3</v>
      </c>
      <c r="D5" s="4">
        <v>4</v>
      </c>
      <c r="E5" s="4">
        <v>5</v>
      </c>
      <c r="F5" s="4">
        <v>6</v>
      </c>
      <c r="G5" s="20">
        <v>7</v>
      </c>
      <c r="H5" s="20">
        <v>8</v>
      </c>
      <c r="I5" s="4">
        <v>9</v>
      </c>
      <c r="J5" s="4">
        <v>10</v>
      </c>
      <c r="K5" s="4"/>
    </row>
    <row r="6" spans="1:11" ht="14.25">
      <c r="A6" s="5" t="s">
        <v>138</v>
      </c>
      <c r="B6" s="6" t="s">
        <v>433</v>
      </c>
      <c r="C6" s="40"/>
      <c r="D6" s="14" t="s">
        <v>7</v>
      </c>
      <c r="E6" s="43">
        <v>500</v>
      </c>
      <c r="F6" s="43"/>
      <c r="G6" s="45"/>
      <c r="H6" s="34"/>
      <c r="I6" s="11">
        <f>ROUND((E6*G6),2)</f>
        <v>0</v>
      </c>
      <c r="J6" s="11">
        <f>ROUND((I6+(I6*H6)),2)</f>
        <v>0</v>
      </c>
      <c r="K6" s="11"/>
    </row>
    <row r="7" spans="1:11" ht="14.25">
      <c r="A7" s="5" t="s">
        <v>255</v>
      </c>
      <c r="B7" s="6" t="s">
        <v>434</v>
      </c>
      <c r="C7" s="6"/>
      <c r="D7" s="5" t="s">
        <v>7</v>
      </c>
      <c r="E7" s="43">
        <v>2500</v>
      </c>
      <c r="F7" s="43"/>
      <c r="G7" s="45"/>
      <c r="H7" s="34"/>
      <c r="I7" s="11">
        <f t="shared" ref="I7:I16" si="0">ROUND((E7*G7),2)</f>
        <v>0</v>
      </c>
      <c r="J7" s="11">
        <f t="shared" ref="J7:J16" si="1">ROUND((I7+(I7*H7)),2)</f>
        <v>0</v>
      </c>
      <c r="K7" s="11"/>
    </row>
    <row r="8" spans="1:11" ht="14.25">
      <c r="A8" s="5" t="s">
        <v>256</v>
      </c>
      <c r="B8" s="6" t="s">
        <v>437</v>
      </c>
      <c r="C8" s="6"/>
      <c r="D8" s="5" t="s">
        <v>7</v>
      </c>
      <c r="E8" s="43">
        <v>1500</v>
      </c>
      <c r="F8" s="43"/>
      <c r="G8" s="45"/>
      <c r="H8" s="34"/>
      <c r="I8" s="11">
        <f t="shared" si="0"/>
        <v>0</v>
      </c>
      <c r="J8" s="11">
        <f t="shared" si="1"/>
        <v>0</v>
      </c>
      <c r="K8" s="11"/>
    </row>
    <row r="9" spans="1:11" ht="14.25">
      <c r="A9" s="5" t="s">
        <v>257</v>
      </c>
      <c r="B9" s="6" t="s">
        <v>438</v>
      </c>
      <c r="C9" s="6"/>
      <c r="D9" s="5" t="s">
        <v>7</v>
      </c>
      <c r="E9" s="43">
        <v>3000</v>
      </c>
      <c r="F9" s="43"/>
      <c r="G9" s="45"/>
      <c r="H9" s="34"/>
      <c r="I9" s="11">
        <f t="shared" si="0"/>
        <v>0</v>
      </c>
      <c r="J9" s="11">
        <f t="shared" si="1"/>
        <v>0</v>
      </c>
      <c r="K9" s="11"/>
    </row>
    <row r="10" spans="1:11" ht="14.25">
      <c r="A10" s="5" t="s">
        <v>258</v>
      </c>
      <c r="B10" s="6" t="s">
        <v>439</v>
      </c>
      <c r="C10" s="6"/>
      <c r="D10" s="5" t="s">
        <v>7</v>
      </c>
      <c r="E10" s="43">
        <v>800</v>
      </c>
      <c r="F10" s="43"/>
      <c r="G10" s="45"/>
      <c r="H10" s="34"/>
      <c r="I10" s="11">
        <f t="shared" si="0"/>
        <v>0</v>
      </c>
      <c r="J10" s="11">
        <f t="shared" si="1"/>
        <v>0</v>
      </c>
      <c r="K10" s="11"/>
    </row>
    <row r="11" spans="1:11" ht="14.25">
      <c r="A11" s="5" t="s">
        <v>259</v>
      </c>
      <c r="B11" s="6" t="s">
        <v>440</v>
      </c>
      <c r="C11" s="6"/>
      <c r="D11" s="5" t="s">
        <v>7</v>
      </c>
      <c r="E11" s="43">
        <v>400</v>
      </c>
      <c r="F11" s="43"/>
      <c r="G11" s="45"/>
      <c r="H11" s="34"/>
      <c r="I11" s="11">
        <f t="shared" si="0"/>
        <v>0</v>
      </c>
      <c r="J11" s="11">
        <f t="shared" si="1"/>
        <v>0</v>
      </c>
      <c r="K11" s="11"/>
    </row>
    <row r="12" spans="1:11" ht="14.25">
      <c r="A12" s="5" t="s">
        <v>260</v>
      </c>
      <c r="B12" s="6" t="s">
        <v>441</v>
      </c>
      <c r="C12" s="6"/>
      <c r="D12" s="5" t="s">
        <v>7</v>
      </c>
      <c r="E12" s="43">
        <v>1</v>
      </c>
      <c r="F12" s="43"/>
      <c r="G12" s="45"/>
      <c r="H12" s="34"/>
      <c r="I12" s="11">
        <f t="shared" si="0"/>
        <v>0</v>
      </c>
      <c r="J12" s="11">
        <f t="shared" si="1"/>
        <v>0</v>
      </c>
      <c r="K12" s="11"/>
    </row>
    <row r="13" spans="1:11" ht="33.75">
      <c r="A13" s="5" t="s">
        <v>261</v>
      </c>
      <c r="B13" s="6" t="s">
        <v>442</v>
      </c>
      <c r="C13" s="6"/>
      <c r="D13" s="5" t="s">
        <v>7</v>
      </c>
      <c r="E13" s="43">
        <v>2300</v>
      </c>
      <c r="F13" s="43"/>
      <c r="G13" s="45"/>
      <c r="H13" s="34"/>
      <c r="I13" s="11">
        <f t="shared" si="0"/>
        <v>0</v>
      </c>
      <c r="J13" s="11">
        <f t="shared" si="1"/>
        <v>0</v>
      </c>
      <c r="K13" s="11"/>
    </row>
    <row r="14" spans="1:11" ht="14.25">
      <c r="A14" s="5" t="s">
        <v>262</v>
      </c>
      <c r="B14" s="13" t="s">
        <v>108</v>
      </c>
      <c r="C14" s="13"/>
      <c r="D14" s="14" t="s">
        <v>7</v>
      </c>
      <c r="E14" s="43">
        <v>100</v>
      </c>
      <c r="F14" s="43"/>
      <c r="G14" s="45"/>
      <c r="H14" s="34"/>
      <c r="I14" s="11">
        <f t="shared" si="0"/>
        <v>0</v>
      </c>
      <c r="J14" s="11">
        <f t="shared" si="1"/>
        <v>0</v>
      </c>
      <c r="K14" s="11"/>
    </row>
    <row r="15" spans="1:11" ht="22.5">
      <c r="A15" s="5" t="s">
        <v>263</v>
      </c>
      <c r="B15" s="13" t="s">
        <v>109</v>
      </c>
      <c r="C15" s="13"/>
      <c r="D15" s="14" t="s">
        <v>7</v>
      </c>
      <c r="E15" s="43">
        <v>2200</v>
      </c>
      <c r="F15" s="43"/>
      <c r="G15" s="45"/>
      <c r="H15" s="34"/>
      <c r="I15" s="11">
        <f t="shared" si="0"/>
        <v>0</v>
      </c>
      <c r="J15" s="11">
        <f t="shared" si="1"/>
        <v>0</v>
      </c>
      <c r="K15" s="11"/>
    </row>
    <row r="16" spans="1:11" ht="22.5">
      <c r="A16" s="5" t="s">
        <v>435</v>
      </c>
      <c r="B16" s="40" t="s">
        <v>110</v>
      </c>
      <c r="C16" s="40"/>
      <c r="D16" s="14" t="s">
        <v>7</v>
      </c>
      <c r="E16" s="43">
        <v>100</v>
      </c>
      <c r="F16" s="43"/>
      <c r="G16" s="45"/>
      <c r="H16" s="34"/>
      <c r="I16" s="11">
        <f t="shared" si="0"/>
        <v>0</v>
      </c>
      <c r="J16" s="11">
        <f t="shared" si="1"/>
        <v>0</v>
      </c>
      <c r="K16" s="11"/>
    </row>
    <row r="17" spans="1:11" ht="15">
      <c r="A17" s="200" t="s">
        <v>416</v>
      </c>
      <c r="B17" s="201"/>
      <c r="C17" s="201"/>
      <c r="D17" s="201"/>
      <c r="E17" s="201"/>
      <c r="F17" s="201"/>
      <c r="G17" s="201"/>
      <c r="H17" s="202"/>
      <c r="I17" s="46">
        <f>SUM(I6:I16)</f>
        <v>0</v>
      </c>
      <c r="J17" s="46">
        <f>SUM(J6:J16)</f>
        <v>0</v>
      </c>
      <c r="K17" s="46"/>
    </row>
    <row r="20" spans="1:11">
      <c r="B20" s="19" t="s">
        <v>111</v>
      </c>
      <c r="I20" s="19" t="s">
        <v>72</v>
      </c>
    </row>
    <row r="21" spans="1:11">
      <c r="B21" s="3" t="s">
        <v>443</v>
      </c>
    </row>
    <row r="22" spans="1:11">
      <c r="B22" s="19" t="s">
        <v>112</v>
      </c>
    </row>
    <row r="23" spans="1:11" ht="14.25">
      <c r="B23" s="3" t="s">
        <v>532</v>
      </c>
      <c r="C23"/>
      <c r="D23"/>
      <c r="E23"/>
      <c r="F23"/>
      <c r="G23"/>
      <c r="H23"/>
      <c r="J23" s="28" t="s">
        <v>53</v>
      </c>
      <c r="K23" s="28"/>
    </row>
    <row r="24" spans="1:11" ht="47.25" customHeight="1">
      <c r="B24" s="203" t="s">
        <v>444</v>
      </c>
      <c r="C24" s="204"/>
      <c r="D24" s="204"/>
      <c r="E24" s="204"/>
      <c r="F24" s="204"/>
      <c r="G24" s="204"/>
      <c r="H24" s="204"/>
    </row>
    <row r="25" spans="1:11">
      <c r="B25" s="3" t="s">
        <v>482</v>
      </c>
    </row>
    <row r="26" spans="1:11">
      <c r="B26" s="3" t="s">
        <v>445</v>
      </c>
    </row>
    <row r="28" spans="1:11">
      <c r="B28" s="48" t="s">
        <v>450</v>
      </c>
    </row>
  </sheetData>
  <mergeCells count="2">
    <mergeCell ref="A17:H17"/>
    <mergeCell ref="B24:H24"/>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K22"/>
  <sheetViews>
    <sheetView zoomScale="75" zoomScaleNormal="75" workbookViewId="0">
      <selection activeCell="A9" sqref="A9:H9"/>
    </sheetView>
  </sheetViews>
  <sheetFormatPr defaultRowHeight="12.75"/>
  <cols>
    <col min="1" max="1" width="4.125" style="149" customWidth="1"/>
    <col min="2" max="3" width="39.25" style="149" customWidth="1"/>
    <col min="4" max="4" width="4.125" style="149" customWidth="1"/>
    <col min="5" max="7" width="9.375" style="149" customWidth="1"/>
    <col min="8" max="8" width="4.625" style="149" customWidth="1"/>
    <col min="9" max="10" width="11.75" style="149" customWidth="1"/>
    <col min="11" max="11" width="12.25" style="149" customWidth="1"/>
    <col min="12" max="16384" width="9" style="149"/>
  </cols>
  <sheetData>
    <row r="1" spans="1:11" ht="15">
      <c r="A1" s="147" t="s">
        <v>0</v>
      </c>
      <c r="B1" s="148"/>
      <c r="C1" s="148"/>
    </row>
    <row r="2" spans="1:11" ht="24.75" customHeight="1">
      <c r="A2" s="147" t="s">
        <v>424</v>
      </c>
      <c r="B2" s="148"/>
      <c r="C2" s="148"/>
    </row>
    <row r="3" spans="1:11" ht="33" customHeight="1">
      <c r="A3" s="147" t="s">
        <v>527</v>
      </c>
      <c r="B3" s="148"/>
      <c r="C3" s="148"/>
    </row>
    <row r="4" spans="1:11" ht="57.75" customHeight="1">
      <c r="A4" s="150" t="s">
        <v>1</v>
      </c>
      <c r="B4" s="150" t="s">
        <v>2</v>
      </c>
      <c r="C4" s="150" t="s">
        <v>113</v>
      </c>
      <c r="D4" s="150" t="s">
        <v>3</v>
      </c>
      <c r="E4" s="150" t="s">
        <v>71</v>
      </c>
      <c r="F4" s="150" t="s">
        <v>247</v>
      </c>
      <c r="G4" s="150" t="s">
        <v>4</v>
      </c>
      <c r="H4" s="150" t="s">
        <v>5</v>
      </c>
      <c r="I4" s="150" t="s">
        <v>245</v>
      </c>
      <c r="J4" s="150" t="s">
        <v>246</v>
      </c>
      <c r="K4" s="150" t="s">
        <v>141</v>
      </c>
    </row>
    <row r="5" spans="1:11" ht="16.5" customHeight="1">
      <c r="A5" s="150">
        <v>1</v>
      </c>
      <c r="B5" s="150">
        <v>2</v>
      </c>
      <c r="C5" s="150">
        <v>3</v>
      </c>
      <c r="D5" s="150">
        <v>4</v>
      </c>
      <c r="E5" s="150">
        <v>5</v>
      </c>
      <c r="F5" s="150">
        <v>6</v>
      </c>
      <c r="G5" s="150">
        <v>7</v>
      </c>
      <c r="H5" s="150">
        <v>8</v>
      </c>
      <c r="I5" s="165">
        <v>9</v>
      </c>
      <c r="J5" s="165">
        <v>10</v>
      </c>
      <c r="K5" s="165"/>
    </row>
    <row r="6" spans="1:11" s="156" customFormat="1" ht="92.25" customHeight="1">
      <c r="A6" s="151" t="s">
        <v>289</v>
      </c>
      <c r="B6" s="169" t="s">
        <v>429</v>
      </c>
      <c r="C6" s="153"/>
      <c r="D6" s="151" t="s">
        <v>12</v>
      </c>
      <c r="E6" s="154">
        <v>8</v>
      </c>
      <c r="F6" s="154">
        <v>1</v>
      </c>
      <c r="G6" s="155"/>
      <c r="H6" s="163"/>
      <c r="I6" s="166">
        <f>ROUND((E6*G6),2)</f>
        <v>0</v>
      </c>
      <c r="J6" s="166">
        <f>ROUND((I6+(I6*H6)),2)</f>
        <v>0</v>
      </c>
      <c r="K6" s="167"/>
    </row>
    <row r="7" spans="1:11" s="156" customFormat="1" ht="98.25" customHeight="1">
      <c r="A7" s="157" t="s">
        <v>290</v>
      </c>
      <c r="B7" s="186" t="s">
        <v>520</v>
      </c>
      <c r="C7" s="158"/>
      <c r="D7" s="157" t="s">
        <v>12</v>
      </c>
      <c r="E7" s="159">
        <v>12</v>
      </c>
      <c r="F7" s="159">
        <v>1</v>
      </c>
      <c r="G7" s="160"/>
      <c r="H7" s="164"/>
      <c r="I7" s="166">
        <f>ROUND((E7*G7),2)</f>
        <v>0</v>
      </c>
      <c r="J7" s="166">
        <f>ROUND((I7+(I7*H7)),2)</f>
        <v>0</v>
      </c>
      <c r="K7" s="167"/>
    </row>
    <row r="8" spans="1:11" s="156" customFormat="1" ht="98.25" customHeight="1">
      <c r="A8" s="151" t="s">
        <v>425</v>
      </c>
      <c r="B8" s="152" t="s">
        <v>426</v>
      </c>
      <c r="C8" s="153"/>
      <c r="D8" s="151" t="s">
        <v>12</v>
      </c>
      <c r="E8" s="154">
        <v>6</v>
      </c>
      <c r="F8" s="154">
        <v>1</v>
      </c>
      <c r="G8" s="155"/>
      <c r="H8" s="163"/>
      <c r="I8" s="166">
        <f>ROUND((E8*G8),2)</f>
        <v>0</v>
      </c>
      <c r="J8" s="166">
        <f>ROUND((I8+(I8*H8)),2)</f>
        <v>0</v>
      </c>
      <c r="K8" s="167"/>
    </row>
    <row r="9" spans="1:11" ht="25.5" customHeight="1">
      <c r="A9" s="205" t="s">
        <v>483</v>
      </c>
      <c r="B9" s="205"/>
      <c r="C9" s="205"/>
      <c r="D9" s="205"/>
      <c r="E9" s="205"/>
      <c r="F9" s="205"/>
      <c r="G9" s="205"/>
      <c r="H9" s="206"/>
      <c r="I9" s="166">
        <f>SUM(I6:I8)</f>
        <v>0</v>
      </c>
      <c r="J9" s="166">
        <f>SUM(J6:J8)</f>
        <v>0</v>
      </c>
      <c r="K9" s="168"/>
    </row>
    <row r="10" spans="1:11">
      <c r="I10" s="161"/>
      <c r="J10" s="161"/>
    </row>
    <row r="11" spans="1:11">
      <c r="B11" s="162"/>
      <c r="C11" s="162"/>
    </row>
    <row r="20" spans="2:2" ht="14.25">
      <c r="B20"/>
    </row>
    <row r="21" spans="2:2" ht="14.25">
      <c r="B21"/>
    </row>
    <row r="22" spans="2:2" ht="14.25">
      <c r="B22"/>
    </row>
  </sheetData>
  <sheetProtection selectLockedCells="1" selectUnlockedCells="1"/>
  <mergeCells count="1">
    <mergeCell ref="A9:H9"/>
  </mergeCells>
  <phoneticPr fontId="0" type="noConversion"/>
  <pageMargins left="0.78749999999999998" right="0.78749999999999998" top="0.59027777777777779" bottom="0.98402777777777772" header="0.51180555555555551" footer="0.51180555555555551"/>
  <pageSetup paperSize="9" scale="76" firstPageNumber="0" fitToHeight="5" orientation="landscape" horizontalDpi="300" verticalDpi="300" r:id="rId1"/>
  <headerFooter alignWithMargins="0">
    <oddFooter>&amp;CStrona &amp;P z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2"/>
  <sheetViews>
    <sheetView topLeftCell="A23" zoomScale="80" zoomScaleNormal="80" workbookViewId="0">
      <selection activeCell="I27" sqref="I27"/>
    </sheetView>
  </sheetViews>
  <sheetFormatPr defaultRowHeight="12.75"/>
  <cols>
    <col min="1" max="1" width="6" style="3" customWidth="1"/>
    <col min="2" max="2" width="52" style="3" customWidth="1"/>
    <col min="3" max="3" width="23.125" style="3" customWidth="1"/>
    <col min="4" max="4" width="14.625" style="3" customWidth="1"/>
    <col min="5" max="5" width="9.375" style="3" customWidth="1"/>
    <col min="6" max="6" width="11.625" style="3" customWidth="1"/>
    <col min="7" max="7" width="9.375" style="3" customWidth="1"/>
    <col min="8" max="8" width="5.625" style="3" customWidth="1"/>
    <col min="9" max="9" width="14.875" style="3" customWidth="1"/>
    <col min="10" max="10" width="15.375" style="3" customWidth="1"/>
    <col min="11" max="11" width="12.25" style="3" customWidth="1"/>
    <col min="12" max="16384" width="9" style="3"/>
  </cols>
  <sheetData>
    <row r="1" spans="1:11" ht="21" customHeight="1">
      <c r="A1" s="1" t="s">
        <v>0</v>
      </c>
      <c r="B1" s="1"/>
      <c r="C1" s="2"/>
    </row>
    <row r="2" spans="1:11" ht="24.75" customHeight="1">
      <c r="A2" s="1" t="s">
        <v>481</v>
      </c>
      <c r="B2" s="1"/>
      <c r="C2" s="2"/>
    </row>
    <row r="3" spans="1:11" ht="30" customHeight="1">
      <c r="A3" s="1" t="s">
        <v>451</v>
      </c>
      <c r="B3" s="1"/>
      <c r="C3" s="2"/>
    </row>
    <row r="4" spans="1:11" ht="57.75" customHeight="1">
      <c r="A4" s="4" t="s">
        <v>1</v>
      </c>
      <c r="B4" s="97" t="s">
        <v>152</v>
      </c>
      <c r="C4" s="96" t="s">
        <v>151</v>
      </c>
      <c r="D4" s="97" t="s">
        <v>153</v>
      </c>
      <c r="E4" s="97" t="s">
        <v>173</v>
      </c>
      <c r="F4" s="97" t="s">
        <v>247</v>
      </c>
      <c r="G4" s="4" t="s">
        <v>4</v>
      </c>
      <c r="H4" s="4" t="s">
        <v>5</v>
      </c>
      <c r="I4" s="4" t="s">
        <v>245</v>
      </c>
      <c r="J4" s="4" t="s">
        <v>246</v>
      </c>
      <c r="K4" s="4" t="s">
        <v>141</v>
      </c>
    </row>
    <row r="5" spans="1:11" ht="27.75" customHeight="1">
      <c r="A5" s="4">
        <v>1</v>
      </c>
      <c r="B5" s="97">
        <v>2</v>
      </c>
      <c r="C5" s="96">
        <v>3</v>
      </c>
      <c r="D5" s="97">
        <v>4</v>
      </c>
      <c r="E5" s="97">
        <v>5</v>
      </c>
      <c r="F5" s="97">
        <v>6</v>
      </c>
      <c r="G5" s="4">
        <v>7</v>
      </c>
      <c r="H5" s="4">
        <v>8</v>
      </c>
      <c r="I5" s="4">
        <v>9</v>
      </c>
      <c r="J5" s="4">
        <v>10</v>
      </c>
      <c r="K5" s="4"/>
    </row>
    <row r="6" spans="1:11" ht="146.25" customHeight="1">
      <c r="A6" s="4" t="s">
        <v>148</v>
      </c>
      <c r="B6" s="85" t="s">
        <v>154</v>
      </c>
      <c r="C6" s="84"/>
      <c r="D6" s="98" t="s">
        <v>174</v>
      </c>
      <c r="E6" s="99">
        <v>20</v>
      </c>
      <c r="F6" s="99">
        <v>1</v>
      </c>
      <c r="G6" s="100"/>
      <c r="H6" s="101"/>
      <c r="I6" s="11">
        <f>ROUND((E6*G6),2)</f>
        <v>0</v>
      </c>
      <c r="J6" s="11">
        <f t="shared" ref="J6:J26" si="0">ROUND((I6+(I6*H6)),2)</f>
        <v>0</v>
      </c>
      <c r="K6" s="4"/>
    </row>
    <row r="7" spans="1:11" ht="139.5" customHeight="1">
      <c r="A7" s="4" t="s">
        <v>149</v>
      </c>
      <c r="B7" s="85" t="s">
        <v>154</v>
      </c>
      <c r="C7" s="84"/>
      <c r="D7" s="98" t="s">
        <v>175</v>
      </c>
      <c r="E7" s="99">
        <v>15</v>
      </c>
      <c r="F7" s="99">
        <v>1</v>
      </c>
      <c r="G7" s="100"/>
      <c r="H7" s="101"/>
      <c r="I7" s="11">
        <f t="shared" ref="I7:I26" si="1">ROUND((E7*G7),2)</f>
        <v>0</v>
      </c>
      <c r="J7" s="11">
        <f t="shared" si="0"/>
        <v>0</v>
      </c>
      <c r="K7" s="4"/>
    </row>
    <row r="8" spans="1:11" ht="142.5" customHeight="1">
      <c r="A8" s="4" t="s">
        <v>264</v>
      </c>
      <c r="B8" s="85" t="s">
        <v>155</v>
      </c>
      <c r="C8" s="84"/>
      <c r="D8" s="98" t="s">
        <v>174</v>
      </c>
      <c r="E8" s="99">
        <v>2</v>
      </c>
      <c r="F8" s="99">
        <v>1</v>
      </c>
      <c r="G8" s="100"/>
      <c r="H8" s="101"/>
      <c r="I8" s="11">
        <f t="shared" si="1"/>
        <v>0</v>
      </c>
      <c r="J8" s="11">
        <f t="shared" si="0"/>
        <v>0</v>
      </c>
      <c r="K8" s="4"/>
    </row>
    <row r="9" spans="1:11" ht="130.5" customHeight="1">
      <c r="A9" s="4" t="s">
        <v>265</v>
      </c>
      <c r="B9" s="85" t="s">
        <v>156</v>
      </c>
      <c r="C9" s="94"/>
      <c r="D9" s="98" t="s">
        <v>158</v>
      </c>
      <c r="E9" s="99">
        <v>10</v>
      </c>
      <c r="F9" s="99">
        <v>1</v>
      </c>
      <c r="G9" s="100"/>
      <c r="H9" s="101"/>
      <c r="I9" s="11">
        <f t="shared" si="1"/>
        <v>0</v>
      </c>
      <c r="J9" s="11">
        <f t="shared" si="0"/>
        <v>0</v>
      </c>
      <c r="K9" s="4"/>
    </row>
    <row r="10" spans="1:11" ht="130.5" customHeight="1">
      <c r="A10" s="4" t="s">
        <v>266</v>
      </c>
      <c r="B10" s="85" t="s">
        <v>156</v>
      </c>
      <c r="C10" s="94"/>
      <c r="D10" s="98" t="s">
        <v>175</v>
      </c>
      <c r="E10" s="99">
        <v>20</v>
      </c>
      <c r="F10" s="99">
        <v>1</v>
      </c>
      <c r="G10" s="100"/>
      <c r="H10" s="101"/>
      <c r="I10" s="11">
        <f t="shared" si="1"/>
        <v>0</v>
      </c>
      <c r="J10" s="11">
        <f t="shared" si="0"/>
        <v>0</v>
      </c>
      <c r="K10" s="4"/>
    </row>
    <row r="11" spans="1:11" ht="93" customHeight="1">
      <c r="A11" s="4" t="s">
        <v>267</v>
      </c>
      <c r="B11" s="85" t="s">
        <v>157</v>
      </c>
      <c r="C11" s="94"/>
      <c r="D11" s="98" t="s">
        <v>158</v>
      </c>
      <c r="E11" s="99">
        <v>2</v>
      </c>
      <c r="F11" s="99">
        <v>1</v>
      </c>
      <c r="G11" s="100"/>
      <c r="H11" s="101"/>
      <c r="I11" s="11">
        <f t="shared" si="1"/>
        <v>0</v>
      </c>
      <c r="J11" s="11">
        <f t="shared" si="0"/>
        <v>0</v>
      </c>
      <c r="K11" s="4"/>
    </row>
    <row r="12" spans="1:11" ht="84" customHeight="1">
      <c r="A12" s="4" t="s">
        <v>268</v>
      </c>
      <c r="B12" s="85" t="s">
        <v>191</v>
      </c>
      <c r="C12" s="94"/>
      <c r="D12" s="98" t="s">
        <v>159</v>
      </c>
      <c r="E12" s="99">
        <v>35</v>
      </c>
      <c r="F12" s="99">
        <v>1</v>
      </c>
      <c r="G12" s="100"/>
      <c r="H12" s="101"/>
      <c r="I12" s="11">
        <f t="shared" si="1"/>
        <v>0</v>
      </c>
      <c r="J12" s="11">
        <f t="shared" si="0"/>
        <v>0</v>
      </c>
      <c r="K12" s="4"/>
    </row>
    <row r="13" spans="1:11" ht="141.75" customHeight="1">
      <c r="A13" s="4" t="s">
        <v>269</v>
      </c>
      <c r="B13" s="85" t="s">
        <v>160</v>
      </c>
      <c r="C13" s="94"/>
      <c r="D13" s="98" t="s">
        <v>161</v>
      </c>
      <c r="E13" s="99">
        <v>150</v>
      </c>
      <c r="F13" s="99">
        <v>1</v>
      </c>
      <c r="G13" s="100"/>
      <c r="H13" s="101"/>
      <c r="I13" s="11">
        <f t="shared" si="1"/>
        <v>0</v>
      </c>
      <c r="J13" s="11">
        <f t="shared" si="0"/>
        <v>0</v>
      </c>
      <c r="K13" s="4"/>
    </row>
    <row r="14" spans="1:11" ht="116.25" customHeight="1">
      <c r="A14" s="4" t="s">
        <v>270</v>
      </c>
      <c r="B14" s="85" t="s">
        <v>162</v>
      </c>
      <c r="C14" s="94"/>
      <c r="D14" s="98" t="s">
        <v>163</v>
      </c>
      <c r="E14" s="99">
        <v>7</v>
      </c>
      <c r="F14" s="99">
        <v>1</v>
      </c>
      <c r="G14" s="100"/>
      <c r="H14" s="101"/>
      <c r="I14" s="11">
        <f t="shared" si="1"/>
        <v>0</v>
      </c>
      <c r="J14" s="11">
        <f t="shared" si="0"/>
        <v>0</v>
      </c>
      <c r="K14" s="4"/>
    </row>
    <row r="15" spans="1:11" ht="42" customHeight="1">
      <c r="A15" s="4" t="s">
        <v>271</v>
      </c>
      <c r="B15" s="85" t="s">
        <v>164</v>
      </c>
      <c r="C15" s="94"/>
      <c r="D15" s="98" t="s">
        <v>179</v>
      </c>
      <c r="E15" s="99">
        <v>8</v>
      </c>
      <c r="F15" s="99">
        <v>1</v>
      </c>
      <c r="G15" s="100"/>
      <c r="H15" s="101"/>
      <c r="I15" s="11">
        <f t="shared" si="1"/>
        <v>0</v>
      </c>
      <c r="J15" s="11">
        <f t="shared" si="0"/>
        <v>0</v>
      </c>
      <c r="K15" s="4"/>
    </row>
    <row r="16" spans="1:11" ht="39" customHeight="1">
      <c r="A16" s="4" t="s">
        <v>272</v>
      </c>
      <c r="B16" s="85" t="s">
        <v>164</v>
      </c>
      <c r="C16" s="94"/>
      <c r="D16" s="98" t="s">
        <v>159</v>
      </c>
      <c r="E16" s="99">
        <v>10</v>
      </c>
      <c r="F16" s="99">
        <v>1</v>
      </c>
      <c r="G16" s="100"/>
      <c r="H16" s="101"/>
      <c r="I16" s="11">
        <f t="shared" si="1"/>
        <v>0</v>
      </c>
      <c r="J16" s="11">
        <f t="shared" si="0"/>
        <v>0</v>
      </c>
      <c r="K16" s="4"/>
    </row>
    <row r="17" spans="1:12" ht="143.25" customHeight="1">
      <c r="A17" s="4" t="s">
        <v>273</v>
      </c>
      <c r="B17" s="85" t="s">
        <v>165</v>
      </c>
      <c r="C17" s="94"/>
      <c r="D17" s="98" t="s">
        <v>176</v>
      </c>
      <c r="E17" s="99">
        <v>150</v>
      </c>
      <c r="F17" s="99">
        <v>1</v>
      </c>
      <c r="G17" s="100"/>
      <c r="H17" s="101"/>
      <c r="I17" s="11">
        <f t="shared" si="1"/>
        <v>0</v>
      </c>
      <c r="J17" s="11">
        <f t="shared" si="0"/>
        <v>0</v>
      </c>
      <c r="K17" s="4"/>
    </row>
    <row r="18" spans="1:12" ht="96" customHeight="1">
      <c r="A18" s="4" t="s">
        <v>274</v>
      </c>
      <c r="B18" s="85" t="s">
        <v>166</v>
      </c>
      <c r="C18" s="94"/>
      <c r="D18" s="98" t="s">
        <v>176</v>
      </c>
      <c r="E18" s="99">
        <v>100</v>
      </c>
      <c r="F18" s="99">
        <v>1</v>
      </c>
      <c r="G18" s="100"/>
      <c r="H18" s="101"/>
      <c r="I18" s="11">
        <f t="shared" si="1"/>
        <v>0</v>
      </c>
      <c r="J18" s="11">
        <f t="shared" si="0"/>
        <v>0</v>
      </c>
      <c r="K18" s="4"/>
    </row>
    <row r="19" spans="1:12" ht="116.25" customHeight="1">
      <c r="A19" s="4" t="s">
        <v>275</v>
      </c>
      <c r="B19" s="105" t="s">
        <v>167</v>
      </c>
      <c r="C19" s="94"/>
      <c r="D19" s="98" t="s">
        <v>168</v>
      </c>
      <c r="E19" s="99">
        <v>12</v>
      </c>
      <c r="F19" s="99">
        <v>1</v>
      </c>
      <c r="G19" s="100"/>
      <c r="H19" s="101"/>
      <c r="I19" s="11">
        <f t="shared" si="1"/>
        <v>0</v>
      </c>
      <c r="J19" s="11">
        <f t="shared" si="0"/>
        <v>0</v>
      </c>
      <c r="K19" s="4"/>
    </row>
    <row r="20" spans="1:12" s="83" customFormat="1" ht="119.25" customHeight="1">
      <c r="A20" s="4" t="s">
        <v>276</v>
      </c>
      <c r="B20" s="85" t="s">
        <v>169</v>
      </c>
      <c r="C20" s="94"/>
      <c r="D20" s="98" t="s">
        <v>177</v>
      </c>
      <c r="E20" s="99">
        <v>8</v>
      </c>
      <c r="F20" s="99">
        <v>1</v>
      </c>
      <c r="G20" s="81"/>
      <c r="H20" s="101"/>
      <c r="I20" s="11">
        <f t="shared" si="1"/>
        <v>0</v>
      </c>
      <c r="J20" s="11">
        <f t="shared" si="0"/>
        <v>0</v>
      </c>
      <c r="K20" s="82"/>
    </row>
    <row r="21" spans="1:12" s="83" customFormat="1" ht="168.75" customHeight="1">
      <c r="A21" s="4" t="s">
        <v>277</v>
      </c>
      <c r="B21" s="85" t="s">
        <v>170</v>
      </c>
      <c r="C21" s="94"/>
      <c r="D21" s="98" t="s">
        <v>171</v>
      </c>
      <c r="E21" s="99">
        <v>12</v>
      </c>
      <c r="F21" s="99">
        <v>1</v>
      </c>
      <c r="G21" s="81"/>
      <c r="H21" s="101"/>
      <c r="I21" s="11">
        <f t="shared" si="1"/>
        <v>0</v>
      </c>
      <c r="J21" s="11">
        <f t="shared" si="0"/>
        <v>0</v>
      </c>
      <c r="K21" s="82"/>
    </row>
    <row r="22" spans="1:12" s="83" customFormat="1" ht="153" customHeight="1">
      <c r="A22" s="4" t="s">
        <v>278</v>
      </c>
      <c r="B22" s="85" t="s">
        <v>172</v>
      </c>
      <c r="C22" s="94"/>
      <c r="D22" s="98" t="s">
        <v>178</v>
      </c>
      <c r="E22" s="99">
        <v>2</v>
      </c>
      <c r="F22" s="99">
        <v>1</v>
      </c>
      <c r="G22" s="81"/>
      <c r="H22" s="101"/>
      <c r="I22" s="11">
        <f t="shared" si="1"/>
        <v>0</v>
      </c>
      <c r="J22" s="11">
        <f t="shared" si="0"/>
        <v>0</v>
      </c>
      <c r="K22" s="82"/>
    </row>
    <row r="23" spans="1:12" s="83" customFormat="1" ht="129.75" customHeight="1">
      <c r="A23" s="4" t="s">
        <v>279</v>
      </c>
      <c r="B23" s="106" t="s">
        <v>192</v>
      </c>
      <c r="C23" s="94"/>
      <c r="D23" s="98" t="s">
        <v>467</v>
      </c>
      <c r="E23" s="99">
        <v>6</v>
      </c>
      <c r="F23" s="99">
        <v>1</v>
      </c>
      <c r="G23" s="81"/>
      <c r="H23" s="101"/>
      <c r="I23" s="11">
        <f t="shared" si="1"/>
        <v>0</v>
      </c>
      <c r="J23" s="11">
        <f t="shared" si="0"/>
        <v>0</v>
      </c>
      <c r="K23" s="82"/>
    </row>
    <row r="24" spans="1:12" s="83" customFormat="1" ht="58.5" customHeight="1">
      <c r="A24" s="4" t="s">
        <v>280</v>
      </c>
      <c r="B24" s="85" t="s">
        <v>193</v>
      </c>
      <c r="C24" s="94"/>
      <c r="D24" s="98" t="s">
        <v>196</v>
      </c>
      <c r="E24" s="99">
        <v>3</v>
      </c>
      <c r="F24" s="99">
        <v>1</v>
      </c>
      <c r="G24" s="81"/>
      <c r="H24" s="101"/>
      <c r="I24" s="11">
        <f t="shared" si="1"/>
        <v>0</v>
      </c>
      <c r="J24" s="11">
        <f t="shared" si="0"/>
        <v>0</v>
      </c>
      <c r="K24" s="82"/>
    </row>
    <row r="25" spans="1:12" s="83" customFormat="1" ht="246" customHeight="1">
      <c r="A25" s="4" t="s">
        <v>281</v>
      </c>
      <c r="B25" s="104" t="s">
        <v>190</v>
      </c>
      <c r="C25" s="95"/>
      <c r="D25" s="98" t="s">
        <v>159</v>
      </c>
      <c r="E25" s="99">
        <v>14</v>
      </c>
      <c r="F25" s="99">
        <v>1</v>
      </c>
      <c r="G25" s="81"/>
      <c r="H25" s="101"/>
      <c r="I25" s="11">
        <f t="shared" si="1"/>
        <v>0</v>
      </c>
      <c r="J25" s="11">
        <f t="shared" si="0"/>
        <v>0</v>
      </c>
      <c r="K25" s="82"/>
    </row>
    <row r="26" spans="1:12" s="83" customFormat="1" ht="73.5" customHeight="1">
      <c r="A26" s="4" t="s">
        <v>282</v>
      </c>
      <c r="B26" s="107" t="s">
        <v>194</v>
      </c>
      <c r="C26" s="105"/>
      <c r="D26" s="108" t="s">
        <v>195</v>
      </c>
      <c r="E26" s="98">
        <v>20</v>
      </c>
      <c r="F26" s="98">
        <v>1</v>
      </c>
      <c r="G26" s="99"/>
      <c r="H26" s="101"/>
      <c r="I26" s="11">
        <f t="shared" si="1"/>
        <v>0</v>
      </c>
      <c r="J26" s="11">
        <f t="shared" si="0"/>
        <v>0</v>
      </c>
      <c r="K26" s="100"/>
      <c r="L26" s="140"/>
    </row>
    <row r="27" spans="1:12" ht="25.5" customHeight="1">
      <c r="A27" s="190" t="s">
        <v>417</v>
      </c>
      <c r="B27" s="191"/>
      <c r="C27" s="191"/>
      <c r="D27" s="191"/>
      <c r="E27" s="191"/>
      <c r="F27" s="191"/>
      <c r="G27" s="191"/>
      <c r="H27" s="192"/>
      <c r="I27" s="16">
        <f>SUM(I6:I26)</f>
        <v>0</v>
      </c>
      <c r="J27" s="16">
        <f>SUM(J6:J26)</f>
        <v>0</v>
      </c>
      <c r="K27" s="17"/>
    </row>
    <row r="29" spans="1:12">
      <c r="C29" s="48"/>
    </row>
    <row r="31" spans="1:12">
      <c r="I31" s="3" t="s">
        <v>285</v>
      </c>
    </row>
    <row r="32" spans="1:12">
      <c r="I32" s="3" t="s">
        <v>286</v>
      </c>
    </row>
  </sheetData>
  <mergeCells count="1">
    <mergeCell ref="A27:H27"/>
  </mergeCells>
  <phoneticPr fontId="49" type="noConversion"/>
  <pageMargins left="0.78740157480314965" right="0.78740157480314965" top="0.59055118110236227" bottom="0.98425196850393704" header="0.51181102362204722" footer="0.51181102362204722"/>
  <pageSetup paperSize="9" scale="61" fitToHeight="4" orientation="landscape" r:id="rId1"/>
  <headerFooter alignWithMargins="0">
    <oddFooter>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12"/>
  <sheetViews>
    <sheetView workbookViewId="0">
      <selection activeCell="I8" sqref="I8"/>
    </sheetView>
  </sheetViews>
  <sheetFormatPr defaultRowHeight="14.25"/>
  <cols>
    <col min="2" max="2" width="43.375" customWidth="1"/>
    <col min="9" max="9" width="11.875" customWidth="1"/>
    <col min="10" max="10" width="14.625" customWidth="1"/>
  </cols>
  <sheetData>
    <row r="1" spans="1:10" ht="15">
      <c r="A1" s="1" t="s">
        <v>0</v>
      </c>
      <c r="B1" s="1"/>
      <c r="C1" s="2"/>
      <c r="D1" s="3"/>
      <c r="E1" s="3"/>
      <c r="F1" s="3"/>
      <c r="G1" s="3"/>
      <c r="H1" s="3"/>
      <c r="I1" s="3"/>
      <c r="J1" s="3"/>
    </row>
    <row r="2" spans="1:10" ht="15">
      <c r="A2" s="1" t="s">
        <v>479</v>
      </c>
      <c r="B2" s="1"/>
      <c r="C2" s="2"/>
      <c r="D2" s="3"/>
      <c r="E2" s="3"/>
      <c r="F2" s="3"/>
      <c r="G2" s="3"/>
      <c r="H2" s="3"/>
      <c r="I2" s="3"/>
      <c r="J2" s="3"/>
    </row>
    <row r="3" spans="1:10" ht="21.75" customHeight="1">
      <c r="A3" s="1" t="s">
        <v>528</v>
      </c>
      <c r="B3" s="18"/>
      <c r="C3" s="18"/>
      <c r="D3" s="18"/>
      <c r="E3" s="18"/>
      <c r="F3" s="18"/>
      <c r="G3" s="18"/>
      <c r="H3" s="18"/>
      <c r="I3" s="18"/>
      <c r="J3" s="18"/>
    </row>
    <row r="4" spans="1:10" ht="33.75">
      <c r="A4" s="20" t="s">
        <v>1</v>
      </c>
      <c r="B4" s="20" t="s">
        <v>2</v>
      </c>
      <c r="C4" s="20" t="s">
        <v>115</v>
      </c>
      <c r="D4" s="20" t="s">
        <v>3</v>
      </c>
      <c r="E4" s="4" t="s">
        <v>71</v>
      </c>
      <c r="F4" s="4" t="s">
        <v>247</v>
      </c>
      <c r="G4" s="20" t="s">
        <v>58</v>
      </c>
      <c r="H4" s="20" t="s">
        <v>5</v>
      </c>
      <c r="I4" s="4" t="s">
        <v>245</v>
      </c>
      <c r="J4" s="4" t="s">
        <v>246</v>
      </c>
    </row>
    <row r="5" spans="1:10">
      <c r="A5" s="20">
        <v>1</v>
      </c>
      <c r="B5" s="20">
        <v>2</v>
      </c>
      <c r="C5" s="20">
        <v>3</v>
      </c>
      <c r="D5" s="20">
        <v>4</v>
      </c>
      <c r="E5" s="4">
        <v>5</v>
      </c>
      <c r="F5" s="4">
        <v>6</v>
      </c>
      <c r="G5" s="20">
        <v>7</v>
      </c>
      <c r="H5" s="20">
        <v>8</v>
      </c>
      <c r="I5" s="4">
        <v>9</v>
      </c>
      <c r="J5" s="4">
        <v>10</v>
      </c>
    </row>
    <row r="6" spans="1:10" ht="166.5" customHeight="1">
      <c r="A6" s="20" t="s">
        <v>420</v>
      </c>
      <c r="B6" s="185" t="s">
        <v>469</v>
      </c>
      <c r="C6" s="21"/>
      <c r="D6" s="20" t="s">
        <v>107</v>
      </c>
      <c r="E6" s="20">
        <v>5</v>
      </c>
      <c r="F6" s="20" t="s">
        <v>511</v>
      </c>
      <c r="G6" s="109"/>
      <c r="H6" s="22"/>
      <c r="I6" s="11">
        <f>ROUND((E6*G6),2)</f>
        <v>0</v>
      </c>
      <c r="J6" s="11">
        <f>ROUND((I6+(I6*H6)),2)</f>
        <v>0</v>
      </c>
    </row>
    <row r="7" spans="1:10" ht="166.5" customHeight="1">
      <c r="A7" s="20" t="s">
        <v>421</v>
      </c>
      <c r="B7" s="185" t="s">
        <v>509</v>
      </c>
      <c r="C7" s="21"/>
      <c r="D7" s="20" t="s">
        <v>107</v>
      </c>
      <c r="E7" s="20">
        <v>10</v>
      </c>
      <c r="F7" s="20" t="s">
        <v>510</v>
      </c>
      <c r="G7" s="109"/>
      <c r="H7" s="22"/>
      <c r="I7" s="11">
        <f>ROUND((E7*G7),2)</f>
        <v>0</v>
      </c>
      <c r="J7" s="11">
        <f>ROUND((I7+(I7*H7)),2)</f>
        <v>0</v>
      </c>
    </row>
    <row r="8" spans="1:10" ht="21.75" customHeight="1">
      <c r="A8" s="196" t="s">
        <v>419</v>
      </c>
      <c r="B8" s="197"/>
      <c r="C8" s="197"/>
      <c r="D8" s="197"/>
      <c r="E8" s="197"/>
      <c r="F8" s="197"/>
      <c r="G8" s="197"/>
      <c r="H8" s="198"/>
      <c r="I8" s="26">
        <f>SUM(I6:I7)</f>
        <v>0</v>
      </c>
      <c r="J8" s="26">
        <f>SUM(J6:J7)</f>
        <v>0</v>
      </c>
    </row>
    <row r="9" spans="1:10">
      <c r="A9" s="19"/>
      <c r="B9" s="19"/>
      <c r="C9" s="19"/>
      <c r="D9" s="19"/>
      <c r="E9" s="19"/>
      <c r="F9" s="19"/>
      <c r="G9" s="19"/>
      <c r="H9" s="19"/>
      <c r="I9" s="19"/>
      <c r="J9" s="19"/>
    </row>
    <row r="10" spans="1:10">
      <c r="A10" s="19"/>
      <c r="B10" s="19"/>
      <c r="C10" s="19"/>
      <c r="D10" s="19"/>
      <c r="E10" s="19"/>
      <c r="F10" s="19"/>
      <c r="G10" s="19"/>
      <c r="H10" s="19"/>
      <c r="I10" s="19"/>
      <c r="J10" s="19"/>
    </row>
    <row r="11" spans="1:10">
      <c r="A11" s="19"/>
      <c r="B11" s="19"/>
      <c r="C11" s="19"/>
      <c r="D11" s="19"/>
      <c r="E11" s="19"/>
      <c r="F11" s="19"/>
      <c r="G11" s="19"/>
      <c r="H11" s="19"/>
      <c r="I11" s="19" t="s">
        <v>52</v>
      </c>
      <c r="J11" s="19"/>
    </row>
    <row r="12" spans="1:10">
      <c r="A12" s="19"/>
      <c r="B12" s="19"/>
      <c r="C12" s="19"/>
      <c r="D12" s="19"/>
      <c r="E12" s="19"/>
      <c r="F12" s="19"/>
      <c r="G12" s="19"/>
      <c r="H12" s="19"/>
      <c r="I12" s="19"/>
      <c r="J12" s="28" t="s">
        <v>53</v>
      </c>
    </row>
  </sheetData>
  <mergeCells count="1">
    <mergeCell ref="A8:H8"/>
  </mergeCells>
  <pageMargins left="0.70866141732283472" right="0.70866141732283472" top="0.74803149606299213" bottom="0.74803149606299213"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K34"/>
  <sheetViews>
    <sheetView topLeftCell="A22" zoomScaleNormal="100" workbookViewId="0">
      <selection activeCell="F29" sqref="F29"/>
    </sheetView>
  </sheetViews>
  <sheetFormatPr defaultRowHeight="12.75"/>
  <cols>
    <col min="1" max="1" width="4.375" style="50" customWidth="1"/>
    <col min="2" max="2" width="31.375" style="50" customWidth="1"/>
    <col min="3" max="3" width="29.5" style="50" customWidth="1"/>
    <col min="4" max="4" width="6" style="50" customWidth="1"/>
    <col min="5" max="6" width="9.125" style="50" customWidth="1"/>
    <col min="7" max="7" width="7.75" style="50" customWidth="1"/>
    <col min="8" max="8" width="5.75" style="50" customWidth="1"/>
    <col min="9" max="9" width="12.25" style="50" customWidth="1"/>
    <col min="10" max="10" width="12.75" style="50" customWidth="1"/>
    <col min="11" max="11" width="15.875" style="50" customWidth="1"/>
    <col min="12" max="16384" width="9" style="50"/>
  </cols>
  <sheetData>
    <row r="1" spans="1:11" s="3" customFormat="1" ht="21" customHeight="1">
      <c r="A1" s="1" t="s">
        <v>0</v>
      </c>
      <c r="B1" s="1"/>
      <c r="C1" s="2"/>
    </row>
    <row r="2" spans="1:11" s="3" customFormat="1" ht="24.75" customHeight="1">
      <c r="A2" s="1" t="s">
        <v>481</v>
      </c>
      <c r="B2" s="1"/>
      <c r="C2" s="2"/>
    </row>
    <row r="3" spans="1:11" s="3" customFormat="1" ht="30" customHeight="1">
      <c r="A3" s="1" t="s">
        <v>519</v>
      </c>
      <c r="B3" s="1"/>
      <c r="C3" s="2"/>
    </row>
    <row r="4" spans="1:11" ht="38.25">
      <c r="A4" s="110" t="s">
        <v>1</v>
      </c>
      <c r="B4" s="110" t="s">
        <v>418</v>
      </c>
      <c r="C4" s="110" t="s">
        <v>200</v>
      </c>
      <c r="D4" s="111" t="s">
        <v>201</v>
      </c>
      <c r="E4" s="111" t="s">
        <v>202</v>
      </c>
      <c r="F4" s="111" t="s">
        <v>203</v>
      </c>
      <c r="G4" s="111" t="s">
        <v>58</v>
      </c>
      <c r="H4" s="111" t="s">
        <v>5</v>
      </c>
      <c r="I4" s="4" t="s">
        <v>245</v>
      </c>
      <c r="J4" s="4" t="s">
        <v>246</v>
      </c>
      <c r="K4" s="112" t="s">
        <v>141</v>
      </c>
    </row>
    <row r="5" spans="1:11">
      <c r="A5" s="110">
        <v>1</v>
      </c>
      <c r="B5" s="110">
        <v>2</v>
      </c>
      <c r="C5" s="110">
        <v>2</v>
      </c>
      <c r="D5" s="111">
        <v>3</v>
      </c>
      <c r="E5" s="113">
        <v>4</v>
      </c>
      <c r="F5" s="113">
        <v>5</v>
      </c>
      <c r="G5" s="113">
        <v>7</v>
      </c>
      <c r="H5" s="114">
        <v>8</v>
      </c>
      <c r="I5" s="4">
        <v>9</v>
      </c>
      <c r="J5" s="4">
        <v>10</v>
      </c>
      <c r="K5" s="115"/>
    </row>
    <row r="6" spans="1:11" s="121" customFormat="1" ht="30" customHeight="1">
      <c r="A6" s="110" t="s">
        <v>484</v>
      </c>
      <c r="B6" s="122" t="s">
        <v>320</v>
      </c>
      <c r="C6" s="122"/>
      <c r="D6" s="111" t="s">
        <v>15</v>
      </c>
      <c r="E6" s="117">
        <v>10</v>
      </c>
      <c r="F6" s="117">
        <v>1</v>
      </c>
      <c r="G6" s="118"/>
      <c r="H6" s="123"/>
      <c r="I6" s="11">
        <f>ROUND((E6*G6),2)</f>
        <v>0</v>
      </c>
      <c r="J6" s="11">
        <f>ROUND((I6+(I6*H6)),2)</f>
        <v>0</v>
      </c>
      <c r="K6" s="120"/>
    </row>
    <row r="7" spans="1:11" s="121" customFormat="1" ht="30" customHeight="1">
      <c r="A7" s="110" t="s">
        <v>485</v>
      </c>
      <c r="B7" s="122" t="s">
        <v>204</v>
      </c>
      <c r="C7" s="122"/>
      <c r="D7" s="111" t="s">
        <v>12</v>
      </c>
      <c r="E7" s="117">
        <v>50</v>
      </c>
      <c r="F7" s="117">
        <v>1</v>
      </c>
      <c r="G7" s="118"/>
      <c r="H7" s="123"/>
      <c r="I7" s="11">
        <f t="shared" ref="I7:I30" si="0">ROUND((E7*G7),2)</f>
        <v>0</v>
      </c>
      <c r="J7" s="11">
        <f t="shared" ref="J7:J30" si="1">ROUND((I7+(I7*H7)),2)</f>
        <v>0</v>
      </c>
      <c r="K7" s="120"/>
    </row>
    <row r="8" spans="1:11" s="121" customFormat="1" ht="30" customHeight="1">
      <c r="A8" s="110" t="s">
        <v>486</v>
      </c>
      <c r="B8" s="122" t="s">
        <v>205</v>
      </c>
      <c r="C8" s="122"/>
      <c r="D8" s="111" t="s">
        <v>12</v>
      </c>
      <c r="E8" s="117">
        <v>5</v>
      </c>
      <c r="F8" s="117">
        <v>1</v>
      </c>
      <c r="G8" s="118"/>
      <c r="H8" s="124"/>
      <c r="I8" s="11">
        <f t="shared" si="0"/>
        <v>0</v>
      </c>
      <c r="J8" s="11">
        <f t="shared" si="1"/>
        <v>0</v>
      </c>
      <c r="K8" s="120"/>
    </row>
    <row r="9" spans="1:11" s="121" customFormat="1" ht="30" customHeight="1">
      <c r="A9" s="110" t="s">
        <v>487</v>
      </c>
      <c r="B9" s="122" t="s">
        <v>206</v>
      </c>
      <c r="C9" s="122"/>
      <c r="D9" s="111" t="s">
        <v>12</v>
      </c>
      <c r="E9" s="117">
        <v>50</v>
      </c>
      <c r="F9" s="117">
        <v>1</v>
      </c>
      <c r="G9" s="118"/>
      <c r="H9" s="119"/>
      <c r="I9" s="11">
        <f t="shared" si="0"/>
        <v>0</v>
      </c>
      <c r="J9" s="11">
        <f t="shared" si="1"/>
        <v>0</v>
      </c>
      <c r="K9" s="120"/>
    </row>
    <row r="10" spans="1:11" s="121" customFormat="1" ht="30" customHeight="1">
      <c r="A10" s="110" t="s">
        <v>488</v>
      </c>
      <c r="B10" s="122" t="s">
        <v>207</v>
      </c>
      <c r="C10" s="122"/>
      <c r="D10" s="111" t="s">
        <v>7</v>
      </c>
      <c r="E10" s="117">
        <v>100</v>
      </c>
      <c r="F10" s="117">
        <v>1</v>
      </c>
      <c r="G10" s="118"/>
      <c r="H10" s="119"/>
      <c r="I10" s="11">
        <f t="shared" si="0"/>
        <v>0</v>
      </c>
      <c r="J10" s="11">
        <f t="shared" si="1"/>
        <v>0</v>
      </c>
      <c r="K10" s="120"/>
    </row>
    <row r="11" spans="1:11" s="121" customFormat="1" ht="54.75" customHeight="1">
      <c r="A11" s="110" t="s">
        <v>489</v>
      </c>
      <c r="B11" s="122" t="s">
        <v>230</v>
      </c>
      <c r="C11" s="122"/>
      <c r="D11" s="111" t="s">
        <v>15</v>
      </c>
      <c r="E11" s="117">
        <v>90</v>
      </c>
      <c r="F11" s="117">
        <v>1000</v>
      </c>
      <c r="G11" s="118"/>
      <c r="H11" s="124"/>
      <c r="I11" s="11">
        <f t="shared" si="0"/>
        <v>0</v>
      </c>
      <c r="J11" s="11">
        <f t="shared" si="1"/>
        <v>0</v>
      </c>
      <c r="K11" s="120"/>
    </row>
    <row r="12" spans="1:11" s="121" customFormat="1" ht="30" customHeight="1">
      <c r="A12" s="110" t="s">
        <v>490</v>
      </c>
      <c r="B12" s="122" t="s">
        <v>226</v>
      </c>
      <c r="C12" s="122"/>
      <c r="D12" s="111" t="s">
        <v>15</v>
      </c>
      <c r="E12" s="117">
        <v>800</v>
      </c>
      <c r="F12" s="117">
        <v>5</v>
      </c>
      <c r="G12" s="118"/>
      <c r="H12" s="124"/>
      <c r="I12" s="11">
        <f t="shared" si="0"/>
        <v>0</v>
      </c>
      <c r="J12" s="11">
        <f t="shared" si="1"/>
        <v>0</v>
      </c>
      <c r="K12" s="120"/>
    </row>
    <row r="13" spans="1:11" s="121" customFormat="1" ht="30" customHeight="1">
      <c r="A13" s="110" t="s">
        <v>491</v>
      </c>
      <c r="B13" s="122" t="s">
        <v>227</v>
      </c>
      <c r="C13" s="122"/>
      <c r="D13" s="111" t="s">
        <v>15</v>
      </c>
      <c r="E13" s="117">
        <v>10</v>
      </c>
      <c r="F13" s="117">
        <v>3</v>
      </c>
      <c r="G13" s="118"/>
      <c r="H13" s="124"/>
      <c r="I13" s="11">
        <f t="shared" si="0"/>
        <v>0</v>
      </c>
      <c r="J13" s="11">
        <f t="shared" si="1"/>
        <v>0</v>
      </c>
      <c r="K13" s="120"/>
    </row>
    <row r="14" spans="1:11" s="121" customFormat="1" ht="45.75" customHeight="1">
      <c r="A14" s="110" t="s">
        <v>492</v>
      </c>
      <c r="B14" s="122" t="s">
        <v>208</v>
      </c>
      <c r="C14" s="122"/>
      <c r="D14" s="111" t="s">
        <v>15</v>
      </c>
      <c r="E14" s="117">
        <v>50</v>
      </c>
      <c r="F14" s="117">
        <v>100</v>
      </c>
      <c r="G14" s="118"/>
      <c r="H14" s="124"/>
      <c r="I14" s="11">
        <f t="shared" si="0"/>
        <v>0</v>
      </c>
      <c r="J14" s="11">
        <f t="shared" si="1"/>
        <v>0</v>
      </c>
      <c r="K14" s="120"/>
    </row>
    <row r="15" spans="1:11" ht="30" customHeight="1">
      <c r="A15" s="110" t="s">
        <v>493</v>
      </c>
      <c r="B15" s="122" t="s">
        <v>209</v>
      </c>
      <c r="C15" s="122"/>
      <c r="D15" s="111" t="s">
        <v>12</v>
      </c>
      <c r="E15" s="117">
        <v>180</v>
      </c>
      <c r="F15" s="117"/>
      <c r="G15" s="118"/>
      <c r="H15" s="124"/>
      <c r="I15" s="11">
        <f t="shared" si="0"/>
        <v>0</v>
      </c>
      <c r="J15" s="11">
        <f t="shared" si="1"/>
        <v>0</v>
      </c>
      <c r="K15" s="115"/>
    </row>
    <row r="16" spans="1:11" ht="30" customHeight="1">
      <c r="A16" s="110" t="s">
        <v>494</v>
      </c>
      <c r="B16" s="122" t="s">
        <v>210</v>
      </c>
      <c r="C16" s="122"/>
      <c r="D16" s="111" t="s">
        <v>12</v>
      </c>
      <c r="E16" s="117">
        <v>50</v>
      </c>
      <c r="F16" s="117"/>
      <c r="G16" s="118"/>
      <c r="H16" s="124"/>
      <c r="I16" s="11">
        <f t="shared" si="0"/>
        <v>0</v>
      </c>
      <c r="J16" s="11">
        <f t="shared" si="1"/>
        <v>0</v>
      </c>
      <c r="K16" s="115"/>
    </row>
    <row r="17" spans="1:11" s="126" customFormat="1" ht="30" customHeight="1">
      <c r="A17" s="110" t="s">
        <v>495</v>
      </c>
      <c r="B17" s="122" t="s">
        <v>211</v>
      </c>
      <c r="C17" s="122"/>
      <c r="D17" s="111" t="s">
        <v>12</v>
      </c>
      <c r="E17" s="117">
        <v>20</v>
      </c>
      <c r="F17" s="117"/>
      <c r="G17" s="118"/>
      <c r="H17" s="119"/>
      <c r="I17" s="11">
        <f t="shared" si="0"/>
        <v>0</v>
      </c>
      <c r="J17" s="11">
        <f t="shared" si="1"/>
        <v>0</v>
      </c>
      <c r="K17" s="125"/>
    </row>
    <row r="18" spans="1:11" ht="30" customHeight="1">
      <c r="A18" s="110" t="s">
        <v>496</v>
      </c>
      <c r="B18" s="122" t="s">
        <v>212</v>
      </c>
      <c r="C18" s="122"/>
      <c r="D18" s="111" t="s">
        <v>12</v>
      </c>
      <c r="E18" s="117">
        <v>20</v>
      </c>
      <c r="F18" s="117"/>
      <c r="G18" s="118"/>
      <c r="H18" s="119"/>
      <c r="I18" s="11">
        <f t="shared" si="0"/>
        <v>0</v>
      </c>
      <c r="J18" s="11">
        <f t="shared" si="1"/>
        <v>0</v>
      </c>
      <c r="K18" s="115"/>
    </row>
    <row r="19" spans="1:11" ht="30" customHeight="1">
      <c r="A19" s="110" t="s">
        <v>497</v>
      </c>
      <c r="B19" s="122" t="s">
        <v>229</v>
      </c>
      <c r="C19" s="122"/>
      <c r="D19" s="111" t="s">
        <v>12</v>
      </c>
      <c r="E19" s="117">
        <v>700</v>
      </c>
      <c r="F19" s="117"/>
      <c r="G19" s="118"/>
      <c r="H19" s="119"/>
      <c r="I19" s="11">
        <f t="shared" si="0"/>
        <v>0</v>
      </c>
      <c r="J19" s="11">
        <f t="shared" si="1"/>
        <v>0</v>
      </c>
      <c r="K19" s="115"/>
    </row>
    <row r="20" spans="1:11" ht="30" customHeight="1">
      <c r="A20" s="110" t="s">
        <v>498</v>
      </c>
      <c r="B20" s="116" t="s">
        <v>213</v>
      </c>
      <c r="C20" s="116"/>
      <c r="D20" s="111" t="s">
        <v>12</v>
      </c>
      <c r="E20" s="117">
        <v>5</v>
      </c>
      <c r="F20" s="117"/>
      <c r="G20" s="118"/>
      <c r="H20" s="119"/>
      <c r="I20" s="11">
        <f t="shared" si="0"/>
        <v>0</v>
      </c>
      <c r="J20" s="11">
        <f t="shared" si="1"/>
        <v>0</v>
      </c>
      <c r="K20" s="115"/>
    </row>
    <row r="21" spans="1:11" ht="45" customHeight="1">
      <c r="A21" s="110" t="s">
        <v>499</v>
      </c>
      <c r="B21" s="116" t="s">
        <v>214</v>
      </c>
      <c r="C21" s="116"/>
      <c r="D21" s="111" t="s">
        <v>12</v>
      </c>
      <c r="E21" s="117">
        <v>5</v>
      </c>
      <c r="F21" s="117"/>
      <c r="G21" s="118"/>
      <c r="H21" s="119"/>
      <c r="I21" s="11">
        <f t="shared" si="0"/>
        <v>0</v>
      </c>
      <c r="J21" s="11">
        <f t="shared" si="1"/>
        <v>0</v>
      </c>
      <c r="K21" s="115"/>
    </row>
    <row r="22" spans="1:11" ht="30" customHeight="1">
      <c r="A22" s="110" t="s">
        <v>500</v>
      </c>
      <c r="B22" s="122" t="s">
        <v>216</v>
      </c>
      <c r="C22" s="122"/>
      <c r="D22" s="111" t="s">
        <v>12</v>
      </c>
      <c r="E22" s="117">
        <v>1000</v>
      </c>
      <c r="F22" s="117"/>
      <c r="G22" s="118"/>
      <c r="H22" s="119"/>
      <c r="I22" s="11">
        <f t="shared" si="0"/>
        <v>0</v>
      </c>
      <c r="J22" s="11">
        <f t="shared" si="1"/>
        <v>0</v>
      </c>
      <c r="K22" s="115"/>
    </row>
    <row r="23" spans="1:11" ht="30" customHeight="1">
      <c r="A23" s="110" t="s">
        <v>501</v>
      </c>
      <c r="B23" s="122" t="s">
        <v>217</v>
      </c>
      <c r="C23" s="122"/>
      <c r="D23" s="111" t="s">
        <v>12</v>
      </c>
      <c r="E23" s="117">
        <v>2500</v>
      </c>
      <c r="F23" s="117"/>
      <c r="G23" s="118"/>
      <c r="H23" s="119"/>
      <c r="I23" s="11">
        <f t="shared" si="0"/>
        <v>0</v>
      </c>
      <c r="J23" s="11">
        <f t="shared" si="1"/>
        <v>0</v>
      </c>
      <c r="K23" s="115"/>
    </row>
    <row r="24" spans="1:11" ht="30" customHeight="1">
      <c r="A24" s="110" t="s">
        <v>502</v>
      </c>
      <c r="B24" s="122" t="s">
        <v>231</v>
      </c>
      <c r="C24" s="122"/>
      <c r="D24" s="111" t="s">
        <v>12</v>
      </c>
      <c r="E24" s="117">
        <v>24</v>
      </c>
      <c r="F24" s="117"/>
      <c r="G24" s="118"/>
      <c r="H24" s="119"/>
      <c r="I24" s="11">
        <f t="shared" si="0"/>
        <v>0</v>
      </c>
      <c r="J24" s="11">
        <f t="shared" si="1"/>
        <v>0</v>
      </c>
      <c r="K24" s="115"/>
    </row>
    <row r="25" spans="1:11" ht="30" customHeight="1">
      <c r="A25" s="110" t="s">
        <v>503</v>
      </c>
      <c r="B25" s="122" t="s">
        <v>218</v>
      </c>
      <c r="C25" s="122"/>
      <c r="D25" s="111" t="s">
        <v>219</v>
      </c>
      <c r="E25" s="117">
        <v>60</v>
      </c>
      <c r="F25" s="117"/>
      <c r="G25" s="118"/>
      <c r="H25" s="119"/>
      <c r="I25" s="11">
        <f t="shared" si="0"/>
        <v>0</v>
      </c>
      <c r="J25" s="11">
        <f t="shared" si="1"/>
        <v>0</v>
      </c>
      <c r="K25" s="115"/>
    </row>
    <row r="26" spans="1:11" ht="30" customHeight="1">
      <c r="A26" s="110" t="s">
        <v>504</v>
      </c>
      <c r="B26" s="116" t="s">
        <v>220</v>
      </c>
      <c r="C26" s="116"/>
      <c r="D26" s="111" t="s">
        <v>12</v>
      </c>
      <c r="E26" s="117">
        <v>5</v>
      </c>
      <c r="F26" s="117"/>
      <c r="G26" s="118"/>
      <c r="H26" s="119"/>
      <c r="I26" s="11">
        <f t="shared" si="0"/>
        <v>0</v>
      </c>
      <c r="J26" s="11">
        <f t="shared" si="1"/>
        <v>0</v>
      </c>
      <c r="K26" s="115"/>
    </row>
    <row r="27" spans="1:11" ht="47.25" customHeight="1">
      <c r="A27" s="110" t="s">
        <v>505</v>
      </c>
      <c r="B27" s="122" t="s">
        <v>221</v>
      </c>
      <c r="C27" s="122"/>
      <c r="D27" s="111" t="s">
        <v>219</v>
      </c>
      <c r="E27" s="117">
        <v>21</v>
      </c>
      <c r="F27" s="117"/>
      <c r="G27" s="118"/>
      <c r="H27" s="124"/>
      <c r="I27" s="11">
        <f t="shared" si="0"/>
        <v>0</v>
      </c>
      <c r="J27" s="11">
        <f t="shared" si="1"/>
        <v>0</v>
      </c>
      <c r="K27" s="115"/>
    </row>
    <row r="28" spans="1:11" ht="47.25" customHeight="1">
      <c r="A28" s="110" t="s">
        <v>506</v>
      </c>
      <c r="B28" s="122" t="s">
        <v>222</v>
      </c>
      <c r="C28" s="122"/>
      <c r="D28" s="111" t="s">
        <v>12</v>
      </c>
      <c r="E28" s="117">
        <v>40</v>
      </c>
      <c r="F28" s="117" t="s">
        <v>531</v>
      </c>
      <c r="G28" s="118"/>
      <c r="H28" s="119"/>
      <c r="I28" s="11">
        <f t="shared" si="0"/>
        <v>0</v>
      </c>
      <c r="J28" s="11">
        <f t="shared" si="1"/>
        <v>0</v>
      </c>
      <c r="K28" s="115"/>
    </row>
    <row r="29" spans="1:11" ht="35.1" customHeight="1">
      <c r="A29" s="110" t="s">
        <v>507</v>
      </c>
      <c r="B29" s="128" t="s">
        <v>223</v>
      </c>
      <c r="C29" s="128"/>
      <c r="D29" s="129" t="s">
        <v>15</v>
      </c>
      <c r="E29" s="130">
        <v>25</v>
      </c>
      <c r="F29" s="130" t="s">
        <v>529</v>
      </c>
      <c r="G29" s="131"/>
      <c r="H29" s="132"/>
      <c r="I29" s="11">
        <f t="shared" si="0"/>
        <v>0</v>
      </c>
      <c r="J29" s="11">
        <f t="shared" si="1"/>
        <v>0</v>
      </c>
      <c r="K29" s="115"/>
    </row>
    <row r="30" spans="1:11" ht="35.1" customHeight="1" thickBot="1">
      <c r="A30" s="110" t="s">
        <v>508</v>
      </c>
      <c r="B30" s="122" t="s">
        <v>224</v>
      </c>
      <c r="C30" s="122"/>
      <c r="D30" s="111" t="s">
        <v>15</v>
      </c>
      <c r="E30" s="117">
        <v>2</v>
      </c>
      <c r="F30" s="117" t="s">
        <v>530</v>
      </c>
      <c r="G30" s="118"/>
      <c r="H30" s="119"/>
      <c r="I30" s="11">
        <f t="shared" si="0"/>
        <v>0</v>
      </c>
      <c r="J30" s="11">
        <f t="shared" si="1"/>
        <v>0</v>
      </c>
      <c r="K30" s="115"/>
    </row>
    <row r="31" spans="1:11" ht="30" customHeight="1" thickBot="1">
      <c r="A31" s="190" t="s">
        <v>422</v>
      </c>
      <c r="B31" s="191"/>
      <c r="C31" s="191"/>
      <c r="D31" s="191"/>
      <c r="E31" s="191"/>
      <c r="F31" s="191"/>
      <c r="G31" s="191"/>
      <c r="H31" s="192"/>
      <c r="I31" s="133">
        <f>SUM(I6:I30)</f>
        <v>0</v>
      </c>
      <c r="J31" s="141">
        <f>SUM(J6:J30)</f>
        <v>0</v>
      </c>
    </row>
    <row r="32" spans="1:11" ht="29.25" customHeight="1">
      <c r="A32" s="134"/>
      <c r="B32" s="207"/>
      <c r="C32" s="207"/>
      <c r="D32" s="207"/>
      <c r="E32" s="207"/>
      <c r="F32" s="134"/>
      <c r="G32" s="134"/>
      <c r="H32" s="136"/>
      <c r="I32" s="135"/>
      <c r="J32" s="172"/>
    </row>
    <row r="33" spans="1:9" ht="22.5" customHeight="1">
      <c r="A33" s="121"/>
      <c r="B33" s="48" t="s">
        <v>450</v>
      </c>
      <c r="D33" s="121"/>
      <c r="H33" s="121"/>
      <c r="I33" s="137" t="s">
        <v>225</v>
      </c>
    </row>
    <row r="34" spans="1:9">
      <c r="A34" s="121"/>
      <c r="I34" s="50" t="s">
        <v>53</v>
      </c>
    </row>
  </sheetData>
  <mergeCells count="2">
    <mergeCell ref="B32:E32"/>
    <mergeCell ref="A31:H31"/>
  </mergeCells>
  <phoneticPr fontId="49" type="noConversion"/>
  <pageMargins left="0.59055118110236227" right="0.59055118110236227" top="0.39370078740157483" bottom="0.59055118110236227" header="0.51181102362204722" footer="0.51181102362204722"/>
  <pageSetup paperSize="9" scale="85" fitToHeight="4"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K10"/>
  <sheetViews>
    <sheetView workbookViewId="0">
      <selection activeCell="A7" sqref="A7:H7"/>
    </sheetView>
  </sheetViews>
  <sheetFormatPr defaultRowHeight="12.75"/>
  <cols>
    <col min="1" max="1" width="4.375" style="50" customWidth="1"/>
    <col min="2" max="2" width="31.375" style="50" customWidth="1"/>
    <col min="3" max="3" width="29.5" style="50" customWidth="1"/>
    <col min="4" max="4" width="6" style="50" customWidth="1"/>
    <col min="5" max="6" width="9.125" style="50" customWidth="1"/>
    <col min="7" max="7" width="7.75" style="50" customWidth="1"/>
    <col min="8" max="8" width="5.75" style="50" customWidth="1"/>
    <col min="9" max="9" width="12.25" style="50" customWidth="1"/>
    <col min="10" max="10" width="12.75" style="50" customWidth="1"/>
    <col min="11" max="11" width="15.875" style="50" customWidth="1"/>
    <col min="12" max="16384" width="9" style="50"/>
  </cols>
  <sheetData>
    <row r="1" spans="1:11" s="3" customFormat="1" ht="21" customHeight="1">
      <c r="A1" s="1" t="s">
        <v>0</v>
      </c>
      <c r="B1" s="1"/>
      <c r="C1" s="2"/>
    </row>
    <row r="2" spans="1:11" s="3" customFormat="1" ht="24.75" customHeight="1">
      <c r="A2" s="1" t="s">
        <v>481</v>
      </c>
      <c r="B2" s="1"/>
      <c r="C2" s="2"/>
    </row>
    <row r="3" spans="1:11" s="3" customFormat="1" ht="30" customHeight="1">
      <c r="A3" s="1" t="s">
        <v>526</v>
      </c>
      <c r="B3" s="1"/>
      <c r="C3" s="2"/>
    </row>
    <row r="4" spans="1:11" ht="38.25">
      <c r="A4" s="110" t="s">
        <v>1</v>
      </c>
      <c r="B4" s="110" t="s">
        <v>418</v>
      </c>
      <c r="C4" s="110" t="s">
        <v>200</v>
      </c>
      <c r="D4" s="111" t="s">
        <v>201</v>
      </c>
      <c r="E4" s="111" t="s">
        <v>202</v>
      </c>
      <c r="F4" s="111" t="s">
        <v>203</v>
      </c>
      <c r="G4" s="111" t="s">
        <v>58</v>
      </c>
      <c r="H4" s="111" t="s">
        <v>5</v>
      </c>
      <c r="I4" s="4" t="s">
        <v>245</v>
      </c>
      <c r="J4" s="4" t="s">
        <v>246</v>
      </c>
      <c r="K4" s="112" t="s">
        <v>141</v>
      </c>
    </row>
    <row r="5" spans="1:11">
      <c r="A5" s="110">
        <v>1</v>
      </c>
      <c r="B5" s="110">
        <v>2</v>
      </c>
      <c r="C5" s="110">
        <v>2</v>
      </c>
      <c r="D5" s="111">
        <v>3</v>
      </c>
      <c r="E5" s="113">
        <v>4</v>
      </c>
      <c r="F5" s="113">
        <v>5</v>
      </c>
      <c r="G5" s="113">
        <v>7</v>
      </c>
      <c r="H5" s="114">
        <v>8</v>
      </c>
      <c r="I5" s="4">
        <v>9</v>
      </c>
      <c r="J5" s="4">
        <v>10</v>
      </c>
      <c r="K5" s="115"/>
    </row>
    <row r="6" spans="1:11" ht="48.75" customHeight="1" thickBot="1">
      <c r="A6" s="110" t="s">
        <v>472</v>
      </c>
      <c r="B6" s="122" t="s">
        <v>514</v>
      </c>
      <c r="C6" s="122"/>
      <c r="D6" s="111" t="s">
        <v>15</v>
      </c>
      <c r="E6" s="117">
        <v>50</v>
      </c>
      <c r="F6" s="117">
        <v>30</v>
      </c>
      <c r="G6" s="118"/>
      <c r="H6" s="119"/>
      <c r="I6" s="11">
        <f t="shared" ref="I6" si="0">ROUND((E6*G6),2)</f>
        <v>0</v>
      </c>
      <c r="J6" s="11">
        <f t="shared" ref="J6" si="1">ROUND((I6+(I6*H6)),2)</f>
        <v>0</v>
      </c>
      <c r="K6" s="115"/>
    </row>
    <row r="7" spans="1:11" ht="30" customHeight="1" thickBot="1">
      <c r="A7" s="190" t="s">
        <v>473</v>
      </c>
      <c r="B7" s="191"/>
      <c r="C7" s="191"/>
      <c r="D7" s="191"/>
      <c r="E7" s="191"/>
      <c r="F7" s="191"/>
      <c r="G7" s="191"/>
      <c r="H7" s="192"/>
      <c r="I7" s="133">
        <f>SUM(I6:I6)</f>
        <v>0</v>
      </c>
      <c r="J7" s="171">
        <f>SUM(J6:J6)</f>
        <v>0</v>
      </c>
    </row>
    <row r="8" spans="1:11" ht="29.25" customHeight="1">
      <c r="A8" s="134"/>
      <c r="B8" s="207"/>
      <c r="C8" s="207"/>
      <c r="D8" s="207"/>
      <c r="E8" s="207"/>
      <c r="F8" s="134"/>
      <c r="G8" s="134"/>
      <c r="H8" s="136"/>
      <c r="I8" s="135"/>
      <c r="J8" s="172"/>
    </row>
    <row r="9" spans="1:11" ht="22.5" customHeight="1">
      <c r="A9" s="121"/>
      <c r="B9" s="48"/>
      <c r="D9" s="121"/>
      <c r="H9" s="121"/>
      <c r="I9" s="137" t="s">
        <v>225</v>
      </c>
    </row>
    <row r="10" spans="1:11">
      <c r="A10" s="121"/>
      <c r="I10" s="50" t="s">
        <v>53</v>
      </c>
    </row>
  </sheetData>
  <mergeCells count="2">
    <mergeCell ref="A7:H7"/>
    <mergeCell ref="B8:E8"/>
  </mergeCells>
  <pageMargins left="0.59055118110236227" right="0.59055118110236227" top="0.39370078740157483" bottom="0.59055118110236227" header="0.51181102362204722" footer="0.51181102362204722"/>
  <pageSetup paperSize="9" scale="85" fitToHeight="4" orientation="landscape" r:id="rId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pageSetUpPr fitToPage="1"/>
  </sheetPr>
  <dimension ref="A1:K14"/>
  <sheetViews>
    <sheetView zoomScaleNormal="100" workbookViewId="0">
      <selection activeCell="G6" sqref="G6:H10"/>
    </sheetView>
  </sheetViews>
  <sheetFormatPr defaultRowHeight="12.75"/>
  <cols>
    <col min="1" max="1" width="4.375" style="50" customWidth="1"/>
    <col min="2" max="2" width="31.375" style="50" customWidth="1"/>
    <col min="3" max="3" width="29.5" style="50" customWidth="1"/>
    <col min="4" max="4" width="6" style="50" customWidth="1"/>
    <col min="5" max="6" width="9.125" style="50" customWidth="1"/>
    <col min="7" max="7" width="7.75" style="50" customWidth="1"/>
    <col min="8" max="8" width="5.75" style="50" customWidth="1"/>
    <col min="9" max="9" width="12.25" style="50" customWidth="1"/>
    <col min="10" max="10" width="12.75" style="50" customWidth="1"/>
    <col min="11" max="11" width="15.875" style="50" customWidth="1"/>
    <col min="12" max="16384" width="9" style="50"/>
  </cols>
  <sheetData>
    <row r="1" spans="1:11" s="3" customFormat="1" ht="21" customHeight="1">
      <c r="A1" s="1" t="s">
        <v>0</v>
      </c>
      <c r="B1" s="1"/>
      <c r="C1" s="2"/>
    </row>
    <row r="2" spans="1:11" s="3" customFormat="1" ht="24.75" customHeight="1">
      <c r="A2" s="1" t="s">
        <v>481</v>
      </c>
      <c r="B2" s="1"/>
      <c r="C2" s="2"/>
    </row>
    <row r="3" spans="1:11" s="3" customFormat="1" ht="30" customHeight="1">
      <c r="A3" s="1" t="s">
        <v>512</v>
      </c>
      <c r="B3" s="1"/>
      <c r="C3" s="2"/>
    </row>
    <row r="4" spans="1:11" ht="38.25">
      <c r="A4" s="110" t="s">
        <v>1</v>
      </c>
      <c r="B4" s="110" t="s">
        <v>2</v>
      </c>
      <c r="C4" s="110" t="s">
        <v>200</v>
      </c>
      <c r="D4" s="111" t="s">
        <v>201</v>
      </c>
      <c r="E4" s="111" t="s">
        <v>326</v>
      </c>
      <c r="F4" s="111" t="s">
        <v>203</v>
      </c>
      <c r="G4" s="111" t="s">
        <v>58</v>
      </c>
      <c r="H4" s="111" t="s">
        <v>5</v>
      </c>
      <c r="I4" s="4" t="s">
        <v>245</v>
      </c>
      <c r="J4" s="4" t="s">
        <v>246</v>
      </c>
      <c r="K4" s="112" t="s">
        <v>141</v>
      </c>
    </row>
    <row r="5" spans="1:11">
      <c r="A5" s="110">
        <v>1</v>
      </c>
      <c r="B5" s="110">
        <v>2</v>
      </c>
      <c r="C5" s="110">
        <v>2</v>
      </c>
      <c r="D5" s="111">
        <v>3</v>
      </c>
      <c r="E5" s="113">
        <v>4</v>
      </c>
      <c r="F5" s="113">
        <v>5</v>
      </c>
      <c r="G5" s="113">
        <v>7</v>
      </c>
      <c r="H5" s="114">
        <v>8</v>
      </c>
      <c r="I5" s="4">
        <v>9</v>
      </c>
      <c r="J5" s="4">
        <v>10</v>
      </c>
      <c r="K5" s="115"/>
    </row>
    <row r="6" spans="1:11" s="121" customFormat="1" ht="30" customHeight="1">
      <c r="A6" s="110" t="s">
        <v>521</v>
      </c>
      <c r="B6" s="122" t="s">
        <v>447</v>
      </c>
      <c r="C6" s="122"/>
      <c r="D6" s="111" t="s">
        <v>317</v>
      </c>
      <c r="E6" s="117">
        <v>5</v>
      </c>
      <c r="F6" s="117">
        <v>25</v>
      </c>
      <c r="G6" s="118"/>
      <c r="H6" s="123"/>
      <c r="I6" s="11">
        <f t="shared" ref="I6:I10" si="0">ROUND((E6*G6),2)</f>
        <v>0</v>
      </c>
      <c r="J6" s="11">
        <f t="shared" ref="J6:J10" si="1">ROUND((I6+(I6*H6)),2)</f>
        <v>0</v>
      </c>
      <c r="K6" s="120"/>
    </row>
    <row r="7" spans="1:11" s="121" customFormat="1" ht="30" customHeight="1">
      <c r="A7" s="110" t="s">
        <v>522</v>
      </c>
      <c r="B7" s="122" t="s">
        <v>318</v>
      </c>
      <c r="C7" s="122"/>
      <c r="D7" s="111" t="s">
        <v>201</v>
      </c>
      <c r="E7" s="117">
        <v>1</v>
      </c>
      <c r="F7" s="117">
        <v>250</v>
      </c>
      <c r="G7" s="118"/>
      <c r="H7" s="123"/>
      <c r="I7" s="11">
        <f t="shared" si="0"/>
        <v>0</v>
      </c>
      <c r="J7" s="11">
        <f t="shared" si="1"/>
        <v>0</v>
      </c>
      <c r="K7" s="120"/>
    </row>
    <row r="8" spans="1:11" s="121" customFormat="1" ht="30" customHeight="1">
      <c r="A8" s="110" t="s">
        <v>523</v>
      </c>
      <c r="B8" s="122" t="s">
        <v>316</v>
      </c>
      <c r="C8" s="122"/>
      <c r="D8" s="111" t="s">
        <v>12</v>
      </c>
      <c r="E8" s="117">
        <v>3</v>
      </c>
      <c r="F8" s="117">
        <v>1</v>
      </c>
      <c r="G8" s="118"/>
      <c r="H8" s="123"/>
      <c r="I8" s="11">
        <f t="shared" si="0"/>
        <v>0</v>
      </c>
      <c r="J8" s="11">
        <f t="shared" si="1"/>
        <v>0</v>
      </c>
      <c r="K8" s="120"/>
    </row>
    <row r="9" spans="1:11" s="121" customFormat="1" ht="30" customHeight="1">
      <c r="A9" s="110" t="s">
        <v>524</v>
      </c>
      <c r="B9" s="122" t="s">
        <v>315</v>
      </c>
      <c r="C9" s="122"/>
      <c r="D9" s="111" t="s">
        <v>12</v>
      </c>
      <c r="E9" s="117">
        <v>1</v>
      </c>
      <c r="F9" s="117">
        <v>1</v>
      </c>
      <c r="G9" s="118"/>
      <c r="H9" s="124"/>
      <c r="I9" s="11">
        <f t="shared" si="0"/>
        <v>0</v>
      </c>
      <c r="J9" s="11">
        <f t="shared" si="1"/>
        <v>0</v>
      </c>
      <c r="K9" s="120"/>
    </row>
    <row r="10" spans="1:11" s="121" customFormat="1" ht="30" customHeight="1">
      <c r="A10" s="110" t="s">
        <v>525</v>
      </c>
      <c r="B10" s="122" t="s">
        <v>319</v>
      </c>
      <c r="C10" s="122"/>
      <c r="D10" s="111" t="s">
        <v>12</v>
      </c>
      <c r="E10" s="117">
        <v>1</v>
      </c>
      <c r="F10" s="117">
        <v>1</v>
      </c>
      <c r="G10" s="118"/>
      <c r="H10" s="145"/>
      <c r="I10" s="11">
        <f t="shared" si="0"/>
        <v>0</v>
      </c>
      <c r="J10" s="11">
        <f t="shared" si="1"/>
        <v>0</v>
      </c>
      <c r="K10" s="120"/>
    </row>
    <row r="11" spans="1:11" ht="30" customHeight="1">
      <c r="A11" s="190" t="s">
        <v>513</v>
      </c>
      <c r="B11" s="191"/>
      <c r="C11" s="191"/>
      <c r="D11" s="191"/>
      <c r="E11" s="191"/>
      <c r="F11" s="191"/>
      <c r="G11" s="191"/>
      <c r="H11" s="191"/>
      <c r="I11" s="171">
        <f>SUM(I6:I10)</f>
        <v>0</v>
      </c>
      <c r="J11" s="171">
        <f>SUM(J6:J10)</f>
        <v>0</v>
      </c>
    </row>
    <row r="12" spans="1:11" ht="29.25" customHeight="1">
      <c r="A12" s="134"/>
      <c r="B12" s="207" t="s">
        <v>446</v>
      </c>
      <c r="C12" s="207"/>
      <c r="D12" s="207"/>
      <c r="E12" s="207"/>
      <c r="F12" s="134"/>
      <c r="G12" s="134"/>
      <c r="H12" s="136"/>
      <c r="I12" s="135"/>
    </row>
    <row r="13" spans="1:11" ht="22.5" customHeight="1">
      <c r="A13" s="121"/>
      <c r="D13" s="121"/>
      <c r="H13" s="121"/>
      <c r="I13" s="137" t="s">
        <v>225</v>
      </c>
    </row>
    <row r="14" spans="1:11">
      <c r="A14" s="121"/>
      <c r="I14" s="50" t="s">
        <v>53</v>
      </c>
    </row>
  </sheetData>
  <mergeCells count="2">
    <mergeCell ref="B12:E12"/>
    <mergeCell ref="A11:H11"/>
  </mergeCells>
  <phoneticPr fontId="49" type="noConversion"/>
  <pageMargins left="0.59055118110236227" right="0.59055118110236227" top="0.39370078740157483" bottom="0.59055118110236227" header="0.51181102362204722" footer="0.51181102362204722"/>
  <pageSetup paperSize="9" scale="85" fitToHeight="4"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98"/>
  <sheetViews>
    <sheetView topLeftCell="A24" zoomScaleNormal="100" workbookViewId="0">
      <selection activeCell="F88" sqref="F88"/>
    </sheetView>
  </sheetViews>
  <sheetFormatPr defaultRowHeight="12.75"/>
  <cols>
    <col min="1" max="1" width="4.125" style="3" customWidth="1"/>
    <col min="2" max="2" width="40.375" style="3" customWidth="1"/>
    <col min="3" max="3" width="33.375" style="3" customWidth="1"/>
    <col min="4" max="4" width="4.125" style="3" customWidth="1"/>
    <col min="5" max="7" width="9.375" style="3" customWidth="1"/>
    <col min="8" max="8" width="4.625" style="3" customWidth="1"/>
    <col min="9" max="9" width="11.75" style="3" customWidth="1"/>
    <col min="10" max="10" width="14.75" style="3" customWidth="1"/>
    <col min="11" max="11" width="12.25" style="3" customWidth="1"/>
    <col min="12" max="16384" width="9" style="3"/>
  </cols>
  <sheetData>
    <row r="1" spans="1:11" ht="21" customHeight="1">
      <c r="A1" s="1" t="s">
        <v>0</v>
      </c>
      <c r="B1" s="1"/>
      <c r="C1" s="2"/>
    </row>
    <row r="2" spans="1:11" ht="24.75" customHeight="1">
      <c r="A2" s="1" t="s">
        <v>479</v>
      </c>
      <c r="B2" s="1"/>
      <c r="C2" s="2"/>
    </row>
    <row r="3" spans="1:11" ht="30" customHeight="1">
      <c r="A3" s="1" t="s">
        <v>232</v>
      </c>
      <c r="B3" s="2"/>
      <c r="C3" s="2"/>
    </row>
    <row r="4" spans="1:11" ht="57.75" customHeight="1">
      <c r="A4" s="4" t="s">
        <v>1</v>
      </c>
      <c r="B4" s="4" t="s">
        <v>2</v>
      </c>
      <c r="C4" s="4" t="s">
        <v>113</v>
      </c>
      <c r="D4" s="4" t="s">
        <v>3</v>
      </c>
      <c r="E4" s="4" t="s">
        <v>71</v>
      </c>
      <c r="F4" s="4" t="s">
        <v>237</v>
      </c>
      <c r="G4" s="4" t="s">
        <v>4</v>
      </c>
      <c r="H4" s="4" t="s">
        <v>5</v>
      </c>
      <c r="I4" s="4" t="s">
        <v>245</v>
      </c>
      <c r="J4" s="4" t="s">
        <v>246</v>
      </c>
      <c r="K4" s="4" t="s">
        <v>141</v>
      </c>
    </row>
    <row r="5" spans="1:11" ht="26.25" customHeight="1">
      <c r="A5" s="4">
        <v>1</v>
      </c>
      <c r="B5" s="4">
        <v>2</v>
      </c>
      <c r="C5" s="4">
        <v>3</v>
      </c>
      <c r="D5" s="4">
        <v>4</v>
      </c>
      <c r="E5" s="4">
        <v>5</v>
      </c>
      <c r="F5" s="4">
        <v>6</v>
      </c>
      <c r="G5" s="4">
        <v>7</v>
      </c>
      <c r="H5" s="4">
        <v>8</v>
      </c>
      <c r="I5" s="4">
        <v>9</v>
      </c>
      <c r="J5" s="4">
        <v>10</v>
      </c>
      <c r="K5" s="4">
        <v>11</v>
      </c>
    </row>
    <row r="6" spans="1:11" s="12" customFormat="1" ht="35.1" customHeight="1">
      <c r="A6" s="5" t="s">
        <v>327</v>
      </c>
      <c r="B6" s="86" t="s">
        <v>6</v>
      </c>
      <c r="C6" s="6"/>
      <c r="D6" s="5" t="s">
        <v>7</v>
      </c>
      <c r="E6" s="7">
        <v>1600</v>
      </c>
      <c r="F6" s="7">
        <v>1</v>
      </c>
      <c r="G6" s="8"/>
      <c r="H6" s="9"/>
      <c r="I6" s="11">
        <f>ROUND((E6*G6),2)</f>
        <v>0</v>
      </c>
      <c r="J6" s="11">
        <f>ROUND((I6+(I6*H6)),2)</f>
        <v>0</v>
      </c>
      <c r="K6" s="11"/>
    </row>
    <row r="7" spans="1:11" s="12" customFormat="1" ht="49.5" customHeight="1">
      <c r="A7" s="5" t="s">
        <v>328</v>
      </c>
      <c r="B7" s="103" t="s">
        <v>182</v>
      </c>
      <c r="C7" s="6"/>
      <c r="D7" s="5" t="s">
        <v>12</v>
      </c>
      <c r="E7" s="7">
        <v>100</v>
      </c>
      <c r="F7" s="7">
        <v>1</v>
      </c>
      <c r="G7" s="8"/>
      <c r="H7" s="9"/>
      <c r="I7" s="11">
        <f t="shared" ref="I7:I80" si="0">ROUND((E7*G7),2)</f>
        <v>0</v>
      </c>
      <c r="J7" s="11">
        <f t="shared" ref="J7:J80" si="1">ROUND((I7+(I7*H7)),2)</f>
        <v>0</v>
      </c>
      <c r="K7" s="11"/>
    </row>
    <row r="8" spans="1:11" ht="42" customHeight="1">
      <c r="A8" s="5" t="s">
        <v>329</v>
      </c>
      <c r="B8" s="86" t="s">
        <v>8</v>
      </c>
      <c r="C8" s="6"/>
      <c r="D8" s="5" t="s">
        <v>7</v>
      </c>
      <c r="E8" s="7">
        <v>30</v>
      </c>
      <c r="F8" s="7">
        <v>1</v>
      </c>
      <c r="G8" s="8"/>
      <c r="H8" s="9"/>
      <c r="I8" s="11">
        <f t="shared" si="0"/>
        <v>0</v>
      </c>
      <c r="J8" s="11">
        <f t="shared" si="1"/>
        <v>0</v>
      </c>
      <c r="K8" s="11"/>
    </row>
    <row r="9" spans="1:11" ht="35.1" customHeight="1">
      <c r="A9" s="5" t="s">
        <v>330</v>
      </c>
      <c r="B9" s="86" t="s">
        <v>9</v>
      </c>
      <c r="C9" s="6"/>
      <c r="D9" s="5" t="s">
        <v>7</v>
      </c>
      <c r="E9" s="7">
        <v>20</v>
      </c>
      <c r="F9" s="7">
        <v>1</v>
      </c>
      <c r="G9" s="8"/>
      <c r="H9" s="9"/>
      <c r="I9" s="11">
        <f t="shared" si="0"/>
        <v>0</v>
      </c>
      <c r="J9" s="11">
        <f t="shared" si="1"/>
        <v>0</v>
      </c>
      <c r="K9" s="11"/>
    </row>
    <row r="10" spans="1:11" ht="35.1" customHeight="1">
      <c r="A10" s="5" t="s">
        <v>331</v>
      </c>
      <c r="B10" s="86" t="s">
        <v>10</v>
      </c>
      <c r="C10" s="6"/>
      <c r="D10" s="5" t="s">
        <v>7</v>
      </c>
      <c r="E10" s="7">
        <v>20</v>
      </c>
      <c r="F10" s="7">
        <v>1</v>
      </c>
      <c r="G10" s="8"/>
      <c r="H10" s="9"/>
      <c r="I10" s="11">
        <f t="shared" si="0"/>
        <v>0</v>
      </c>
      <c r="J10" s="11">
        <f t="shared" si="1"/>
        <v>0</v>
      </c>
      <c r="K10" s="11"/>
    </row>
    <row r="11" spans="1:11" ht="35.1" customHeight="1">
      <c r="A11" s="5" t="s">
        <v>332</v>
      </c>
      <c r="B11" s="86" t="s">
        <v>11</v>
      </c>
      <c r="C11" s="6"/>
      <c r="D11" s="5" t="s">
        <v>7</v>
      </c>
      <c r="E11" s="7">
        <v>10</v>
      </c>
      <c r="F11" s="7">
        <v>1</v>
      </c>
      <c r="G11" s="8"/>
      <c r="H11" s="9"/>
      <c r="I11" s="11">
        <f t="shared" si="0"/>
        <v>0</v>
      </c>
      <c r="J11" s="11">
        <f t="shared" si="1"/>
        <v>0</v>
      </c>
      <c r="K11" s="11"/>
    </row>
    <row r="12" spans="1:11" ht="35.1" customHeight="1">
      <c r="A12" s="5" t="s">
        <v>333</v>
      </c>
      <c r="B12" s="86" t="s">
        <v>322</v>
      </c>
      <c r="C12" s="6"/>
      <c r="D12" s="5" t="s">
        <v>12</v>
      </c>
      <c r="E12" s="7">
        <v>10</v>
      </c>
      <c r="F12" s="7">
        <v>1</v>
      </c>
      <c r="G12" s="8"/>
      <c r="H12" s="9"/>
      <c r="I12" s="11">
        <f t="shared" si="0"/>
        <v>0</v>
      </c>
      <c r="J12" s="11">
        <f t="shared" si="1"/>
        <v>0</v>
      </c>
      <c r="K12" s="11"/>
    </row>
    <row r="13" spans="1:11" s="12" customFormat="1" ht="35.1" customHeight="1">
      <c r="A13" s="5" t="s">
        <v>334</v>
      </c>
      <c r="B13" s="86" t="s">
        <v>122</v>
      </c>
      <c r="C13" s="6"/>
      <c r="D13" s="5" t="s">
        <v>7</v>
      </c>
      <c r="E13" s="7">
        <v>100</v>
      </c>
      <c r="F13" s="7">
        <v>1</v>
      </c>
      <c r="G13" s="8"/>
      <c r="H13" s="9"/>
      <c r="I13" s="11">
        <f t="shared" si="0"/>
        <v>0</v>
      </c>
      <c r="J13" s="11">
        <f t="shared" si="1"/>
        <v>0</v>
      </c>
      <c r="K13" s="11"/>
    </row>
    <row r="14" spans="1:11" s="12" customFormat="1" ht="35.1" customHeight="1">
      <c r="A14" s="5" t="s">
        <v>335</v>
      </c>
      <c r="B14" s="86" t="s">
        <v>238</v>
      </c>
      <c r="C14" s="6"/>
      <c r="D14" s="5" t="s">
        <v>12</v>
      </c>
      <c r="E14" s="7">
        <v>100</v>
      </c>
      <c r="F14" s="7">
        <v>50</v>
      </c>
      <c r="G14" s="8"/>
      <c r="H14" s="9"/>
      <c r="I14" s="11">
        <f t="shared" si="0"/>
        <v>0</v>
      </c>
      <c r="J14" s="11">
        <f t="shared" si="1"/>
        <v>0</v>
      </c>
      <c r="K14" s="11"/>
    </row>
    <row r="15" spans="1:11" s="12" customFormat="1" ht="35.1" customHeight="1">
      <c r="A15" s="5" t="s">
        <v>336</v>
      </c>
      <c r="B15" s="86" t="s">
        <v>13</v>
      </c>
      <c r="C15" s="6"/>
      <c r="D15" s="5" t="s">
        <v>7</v>
      </c>
      <c r="E15" s="7">
        <v>100</v>
      </c>
      <c r="F15" s="7">
        <v>100</v>
      </c>
      <c r="G15" s="8"/>
      <c r="H15" s="9"/>
      <c r="I15" s="11">
        <f t="shared" si="0"/>
        <v>0</v>
      </c>
      <c r="J15" s="11">
        <f t="shared" si="1"/>
        <v>0</v>
      </c>
      <c r="K15" s="11"/>
    </row>
    <row r="16" spans="1:11" s="12" customFormat="1" ht="35.1" customHeight="1">
      <c r="A16" s="5" t="s">
        <v>337</v>
      </c>
      <c r="B16" s="86" t="s">
        <v>454</v>
      </c>
      <c r="C16" s="6"/>
      <c r="D16" s="5" t="s">
        <v>7</v>
      </c>
      <c r="E16" s="7">
        <v>2000</v>
      </c>
      <c r="F16" s="7">
        <v>10</v>
      </c>
      <c r="G16" s="8"/>
      <c r="H16" s="9"/>
      <c r="I16" s="11">
        <f t="shared" si="0"/>
        <v>0</v>
      </c>
      <c r="J16" s="11">
        <f t="shared" si="1"/>
        <v>0</v>
      </c>
      <c r="K16" s="11"/>
    </row>
    <row r="17" spans="1:11" s="12" customFormat="1" ht="35.1" customHeight="1">
      <c r="A17" s="5" t="s">
        <v>338</v>
      </c>
      <c r="B17" s="102" t="s">
        <v>181</v>
      </c>
      <c r="C17" s="6"/>
      <c r="D17" s="5" t="s">
        <v>12</v>
      </c>
      <c r="E17" s="7">
        <v>1</v>
      </c>
      <c r="F17" s="7">
        <v>1</v>
      </c>
      <c r="G17" s="8"/>
      <c r="H17" s="9"/>
      <c r="I17" s="11">
        <f t="shared" si="0"/>
        <v>0</v>
      </c>
      <c r="J17" s="11">
        <f t="shared" si="1"/>
        <v>0</v>
      </c>
      <c r="K17" s="11"/>
    </row>
    <row r="18" spans="1:11" ht="35.1" customHeight="1">
      <c r="A18" s="5" t="s">
        <v>339</v>
      </c>
      <c r="B18" s="87" t="s">
        <v>14</v>
      </c>
      <c r="C18" s="13"/>
      <c r="D18" s="14" t="s">
        <v>15</v>
      </c>
      <c r="E18" s="7">
        <v>10</v>
      </c>
      <c r="F18" s="7">
        <v>100</v>
      </c>
      <c r="G18" s="8"/>
      <c r="H18" s="9"/>
      <c r="I18" s="11">
        <f t="shared" si="0"/>
        <v>0</v>
      </c>
      <c r="J18" s="11">
        <f t="shared" si="1"/>
        <v>0</v>
      </c>
      <c r="K18" s="11"/>
    </row>
    <row r="19" spans="1:11" ht="35.1" customHeight="1">
      <c r="A19" s="5" t="s">
        <v>340</v>
      </c>
      <c r="B19" s="86" t="s">
        <v>16</v>
      </c>
      <c r="C19" s="6"/>
      <c r="D19" s="5" t="s">
        <v>15</v>
      </c>
      <c r="E19" s="7">
        <v>3</v>
      </c>
      <c r="F19" s="7">
        <v>100</v>
      </c>
      <c r="G19" s="8"/>
      <c r="H19" s="9"/>
      <c r="I19" s="11">
        <f t="shared" si="0"/>
        <v>0</v>
      </c>
      <c r="J19" s="11">
        <f t="shared" si="1"/>
        <v>0</v>
      </c>
      <c r="K19" s="11"/>
    </row>
    <row r="20" spans="1:11" ht="35.1" customHeight="1">
      <c r="A20" s="5" t="s">
        <v>341</v>
      </c>
      <c r="B20" s="87" t="s">
        <v>17</v>
      </c>
      <c r="C20" s="13"/>
      <c r="D20" s="14" t="s">
        <v>15</v>
      </c>
      <c r="E20" s="7">
        <v>10</v>
      </c>
      <c r="F20" s="7">
        <v>100</v>
      </c>
      <c r="G20" s="8"/>
      <c r="H20" s="9"/>
      <c r="I20" s="11">
        <f t="shared" si="0"/>
        <v>0</v>
      </c>
      <c r="J20" s="11">
        <f t="shared" si="1"/>
        <v>0</v>
      </c>
      <c r="K20" s="11"/>
    </row>
    <row r="21" spans="1:11" ht="35.1" customHeight="1">
      <c r="A21" s="5" t="s">
        <v>342</v>
      </c>
      <c r="B21" s="87" t="s">
        <v>18</v>
      </c>
      <c r="C21" s="13"/>
      <c r="D21" s="14" t="s">
        <v>15</v>
      </c>
      <c r="E21" s="7">
        <v>70</v>
      </c>
      <c r="F21" s="7">
        <v>100</v>
      </c>
      <c r="G21" s="8"/>
      <c r="H21" s="9"/>
      <c r="I21" s="11">
        <f t="shared" si="0"/>
        <v>0</v>
      </c>
      <c r="J21" s="11">
        <f t="shared" si="1"/>
        <v>0</v>
      </c>
      <c r="K21" s="11"/>
    </row>
    <row r="22" spans="1:11" ht="35.1" customHeight="1">
      <c r="A22" s="5" t="s">
        <v>343</v>
      </c>
      <c r="B22" s="87" t="s">
        <v>19</v>
      </c>
      <c r="C22" s="13"/>
      <c r="D22" s="14" t="s">
        <v>15</v>
      </c>
      <c r="E22" s="7">
        <v>15</v>
      </c>
      <c r="F22" s="7">
        <v>100</v>
      </c>
      <c r="G22" s="8"/>
      <c r="H22" s="9"/>
      <c r="I22" s="11">
        <f t="shared" si="0"/>
        <v>0</v>
      </c>
      <c r="J22" s="11">
        <f t="shared" si="1"/>
        <v>0</v>
      </c>
      <c r="K22" s="11"/>
    </row>
    <row r="23" spans="1:11" s="12" customFormat="1" ht="35.1" customHeight="1">
      <c r="A23" s="5" t="s">
        <v>344</v>
      </c>
      <c r="B23" s="87" t="s">
        <v>20</v>
      </c>
      <c r="C23" s="13"/>
      <c r="D23" s="14" t="s">
        <v>15</v>
      </c>
      <c r="E23" s="7">
        <v>130</v>
      </c>
      <c r="F23" s="7">
        <v>100</v>
      </c>
      <c r="G23" s="8"/>
      <c r="H23" s="9"/>
      <c r="I23" s="11">
        <f t="shared" si="0"/>
        <v>0</v>
      </c>
      <c r="J23" s="11">
        <f t="shared" si="1"/>
        <v>0</v>
      </c>
      <c r="K23" s="11"/>
    </row>
    <row r="24" spans="1:11" s="12" customFormat="1" ht="35.1" customHeight="1">
      <c r="A24" s="5" t="s">
        <v>345</v>
      </c>
      <c r="B24" s="87" t="s">
        <v>325</v>
      </c>
      <c r="C24" s="13"/>
      <c r="D24" s="14" t="s">
        <v>15</v>
      </c>
      <c r="E24" s="7">
        <v>2</v>
      </c>
      <c r="F24" s="7">
        <v>100</v>
      </c>
      <c r="G24" s="8"/>
      <c r="H24" s="9"/>
      <c r="I24" s="11">
        <f t="shared" si="0"/>
        <v>0</v>
      </c>
      <c r="J24" s="11">
        <f t="shared" si="1"/>
        <v>0</v>
      </c>
      <c r="K24" s="11"/>
    </row>
    <row r="25" spans="1:11" ht="35.1" customHeight="1">
      <c r="A25" s="5" t="s">
        <v>346</v>
      </c>
      <c r="B25" s="86" t="s">
        <v>477</v>
      </c>
      <c r="C25" s="6"/>
      <c r="D25" s="5" t="s">
        <v>15</v>
      </c>
      <c r="E25" s="7">
        <v>600</v>
      </c>
      <c r="F25" s="7">
        <v>90</v>
      </c>
      <c r="G25" s="8"/>
      <c r="H25" s="9"/>
      <c r="I25" s="11">
        <f t="shared" si="0"/>
        <v>0</v>
      </c>
      <c r="J25" s="11">
        <f t="shared" si="1"/>
        <v>0</v>
      </c>
      <c r="K25" s="11"/>
    </row>
    <row r="26" spans="1:11" ht="45" customHeight="1">
      <c r="A26" s="5" t="s">
        <v>347</v>
      </c>
      <c r="B26" s="87" t="s">
        <v>21</v>
      </c>
      <c r="C26" s="13"/>
      <c r="D26" s="14" t="s">
        <v>15</v>
      </c>
      <c r="E26" s="7">
        <v>10</v>
      </c>
      <c r="F26" s="7">
        <v>250</v>
      </c>
      <c r="G26" s="8"/>
      <c r="H26" s="9"/>
      <c r="I26" s="11">
        <f t="shared" si="0"/>
        <v>0</v>
      </c>
      <c r="J26" s="11">
        <f t="shared" si="1"/>
        <v>0</v>
      </c>
      <c r="K26" s="11"/>
    </row>
    <row r="27" spans="1:11" ht="185.25" customHeight="1">
      <c r="A27" s="5" t="s">
        <v>348</v>
      </c>
      <c r="B27" s="87" t="s">
        <v>455</v>
      </c>
      <c r="C27" s="13"/>
      <c r="D27" s="14" t="s">
        <v>7</v>
      </c>
      <c r="E27" s="7">
        <v>200</v>
      </c>
      <c r="F27" s="7">
        <v>1</v>
      </c>
      <c r="G27" s="8"/>
      <c r="H27" s="9"/>
      <c r="I27" s="11">
        <f t="shared" si="0"/>
        <v>0</v>
      </c>
      <c r="J27" s="11">
        <f t="shared" si="1"/>
        <v>0</v>
      </c>
      <c r="K27" s="11"/>
    </row>
    <row r="28" spans="1:11" s="12" customFormat="1" ht="35.1" customHeight="1">
      <c r="A28" s="5" t="s">
        <v>349</v>
      </c>
      <c r="B28" s="87" t="s">
        <v>22</v>
      </c>
      <c r="C28" s="13"/>
      <c r="D28" s="14" t="s">
        <v>12</v>
      </c>
      <c r="E28" s="7">
        <v>20</v>
      </c>
      <c r="F28" s="7">
        <v>1</v>
      </c>
      <c r="G28" s="8"/>
      <c r="H28" s="9"/>
      <c r="I28" s="11">
        <f t="shared" si="0"/>
        <v>0</v>
      </c>
      <c r="J28" s="11">
        <f t="shared" si="1"/>
        <v>0</v>
      </c>
      <c r="K28" s="11"/>
    </row>
    <row r="29" spans="1:11" ht="39.75" customHeight="1">
      <c r="A29" s="5" t="s">
        <v>350</v>
      </c>
      <c r="B29" s="87" t="s">
        <v>323</v>
      </c>
      <c r="C29" s="13"/>
      <c r="D29" s="14" t="s">
        <v>15</v>
      </c>
      <c r="E29" s="7">
        <v>170</v>
      </c>
      <c r="F29" s="7">
        <v>50</v>
      </c>
      <c r="G29" s="8"/>
      <c r="H29" s="9"/>
      <c r="I29" s="11">
        <f t="shared" si="0"/>
        <v>0</v>
      </c>
      <c r="J29" s="11">
        <f t="shared" si="1"/>
        <v>0</v>
      </c>
      <c r="K29" s="11"/>
    </row>
    <row r="30" spans="1:11" ht="39.75" customHeight="1">
      <c r="A30" s="5" t="s">
        <v>351</v>
      </c>
      <c r="B30" s="87" t="s">
        <v>324</v>
      </c>
      <c r="C30" s="13"/>
      <c r="D30" s="14" t="s">
        <v>15</v>
      </c>
      <c r="E30" s="7">
        <v>10</v>
      </c>
      <c r="F30" s="7">
        <v>50</v>
      </c>
      <c r="G30" s="8"/>
      <c r="H30" s="9"/>
      <c r="I30" s="11">
        <f t="shared" si="0"/>
        <v>0</v>
      </c>
      <c r="J30" s="11">
        <f t="shared" si="1"/>
        <v>0</v>
      </c>
      <c r="K30" s="11"/>
    </row>
    <row r="31" spans="1:11" ht="35.1" customHeight="1">
      <c r="A31" s="5" t="s">
        <v>352</v>
      </c>
      <c r="B31" s="87" t="s">
        <v>119</v>
      </c>
      <c r="C31" s="13"/>
      <c r="D31" s="14" t="s">
        <v>15</v>
      </c>
      <c r="E31" s="7">
        <v>1</v>
      </c>
      <c r="F31" s="7">
        <v>50</v>
      </c>
      <c r="G31" s="8"/>
      <c r="H31" s="9"/>
      <c r="I31" s="11">
        <f t="shared" si="0"/>
        <v>0</v>
      </c>
      <c r="J31" s="11">
        <f t="shared" si="1"/>
        <v>0</v>
      </c>
      <c r="K31" s="11"/>
    </row>
    <row r="32" spans="1:11" ht="60" customHeight="1">
      <c r="A32" s="5" t="s">
        <v>353</v>
      </c>
      <c r="B32" s="88" t="s">
        <v>123</v>
      </c>
      <c r="C32" s="6"/>
      <c r="D32" s="5" t="s">
        <v>7</v>
      </c>
      <c r="E32" s="7">
        <v>10</v>
      </c>
      <c r="F32" s="7">
        <v>1</v>
      </c>
      <c r="G32" s="8"/>
      <c r="H32" s="9"/>
      <c r="I32" s="11">
        <f t="shared" si="0"/>
        <v>0</v>
      </c>
      <c r="J32" s="11">
        <f t="shared" si="1"/>
        <v>0</v>
      </c>
      <c r="K32" s="11"/>
    </row>
    <row r="33" spans="1:11" ht="39.75" customHeight="1">
      <c r="A33" s="5" t="s">
        <v>354</v>
      </c>
      <c r="B33" s="88" t="s">
        <v>185</v>
      </c>
      <c r="C33" s="6"/>
      <c r="D33" s="5" t="s">
        <v>12</v>
      </c>
      <c r="E33" s="7">
        <v>1</v>
      </c>
      <c r="F33" s="7">
        <v>1</v>
      </c>
      <c r="G33" s="8"/>
      <c r="H33" s="9"/>
      <c r="I33" s="11">
        <f t="shared" si="0"/>
        <v>0</v>
      </c>
      <c r="J33" s="11">
        <f t="shared" si="1"/>
        <v>0</v>
      </c>
      <c r="K33" s="11"/>
    </row>
    <row r="34" spans="1:11" s="12" customFormat="1" ht="35.1" customHeight="1">
      <c r="A34" s="5" t="s">
        <v>355</v>
      </c>
      <c r="B34" s="87" t="s">
        <v>120</v>
      </c>
      <c r="C34" s="13"/>
      <c r="D34" s="14" t="s">
        <v>25</v>
      </c>
      <c r="E34" s="7">
        <v>460</v>
      </c>
      <c r="F34" s="7">
        <v>1</v>
      </c>
      <c r="G34" s="8"/>
      <c r="H34" s="9"/>
      <c r="I34" s="11">
        <f>ROUND((E34*G34),2)</f>
        <v>0</v>
      </c>
      <c r="J34" s="11">
        <f>ROUND((I34+(I34*H34)),2)</f>
        <v>0</v>
      </c>
      <c r="K34" s="11"/>
    </row>
    <row r="35" spans="1:11" ht="35.1" customHeight="1">
      <c r="A35" s="5" t="s">
        <v>356</v>
      </c>
      <c r="B35" s="87" t="s">
        <v>23</v>
      </c>
      <c r="C35" s="13"/>
      <c r="D35" s="14" t="s">
        <v>15</v>
      </c>
      <c r="E35" s="7">
        <v>1</v>
      </c>
      <c r="F35" s="7">
        <v>100</v>
      </c>
      <c r="G35" s="8"/>
      <c r="H35" s="9"/>
      <c r="I35" s="11">
        <f t="shared" si="0"/>
        <v>0</v>
      </c>
      <c r="J35" s="11">
        <f t="shared" si="1"/>
        <v>0</v>
      </c>
      <c r="K35" s="11"/>
    </row>
    <row r="36" spans="1:11" s="50" customFormat="1" ht="34.5" customHeight="1">
      <c r="A36" s="5" t="s">
        <v>357</v>
      </c>
      <c r="B36" s="122" t="s">
        <v>228</v>
      </c>
      <c r="C36" s="122"/>
      <c r="D36" s="111" t="s">
        <v>12</v>
      </c>
      <c r="E36" s="117">
        <v>350</v>
      </c>
      <c r="F36" s="117"/>
      <c r="G36" s="118"/>
      <c r="H36" s="119"/>
      <c r="I36" s="11">
        <f t="shared" si="0"/>
        <v>0</v>
      </c>
      <c r="J36" s="11">
        <f t="shared" si="1"/>
        <v>0</v>
      </c>
      <c r="K36" s="115"/>
    </row>
    <row r="37" spans="1:11" ht="45.75" customHeight="1">
      <c r="A37" s="5" t="s">
        <v>358</v>
      </c>
      <c r="B37" s="88" t="s">
        <v>456</v>
      </c>
      <c r="C37" s="6"/>
      <c r="D37" s="5" t="s">
        <v>15</v>
      </c>
      <c r="E37" s="7">
        <v>3</v>
      </c>
      <c r="F37" s="7">
        <v>12</v>
      </c>
      <c r="G37" s="8"/>
      <c r="H37" s="9"/>
      <c r="I37" s="11">
        <f t="shared" si="0"/>
        <v>0</v>
      </c>
      <c r="J37" s="11">
        <f t="shared" si="1"/>
        <v>0</v>
      </c>
      <c r="K37" s="11"/>
    </row>
    <row r="38" spans="1:11" ht="35.1" customHeight="1">
      <c r="A38" s="5" t="s">
        <v>359</v>
      </c>
      <c r="B38" s="86" t="s">
        <v>24</v>
      </c>
      <c r="C38" s="6"/>
      <c r="D38" s="5" t="s">
        <v>12</v>
      </c>
      <c r="E38" s="7">
        <v>2300</v>
      </c>
      <c r="F38" s="7">
        <v>100</v>
      </c>
      <c r="G38" s="8"/>
      <c r="H38" s="9"/>
      <c r="I38" s="11">
        <f t="shared" ref="I38" si="2">ROUND((E38*G38),2)</f>
        <v>0</v>
      </c>
      <c r="J38" s="11">
        <f t="shared" ref="J38" si="3">ROUND((I38+(I38*H38)),2)</f>
        <v>0</v>
      </c>
      <c r="K38" s="11"/>
    </row>
    <row r="39" spans="1:11" s="12" customFormat="1" ht="35.1" customHeight="1">
      <c r="A39" s="5" t="s">
        <v>360</v>
      </c>
      <c r="B39" s="87" t="s">
        <v>239</v>
      </c>
      <c r="C39" s="13"/>
      <c r="D39" s="14" t="s">
        <v>7</v>
      </c>
      <c r="E39" s="7">
        <v>200</v>
      </c>
      <c r="F39" s="7">
        <v>100</v>
      </c>
      <c r="G39" s="8"/>
      <c r="H39" s="9"/>
      <c r="I39" s="11">
        <f t="shared" si="0"/>
        <v>0</v>
      </c>
      <c r="J39" s="11">
        <f t="shared" si="1"/>
        <v>0</v>
      </c>
      <c r="K39" s="11"/>
    </row>
    <row r="40" spans="1:11" s="12" customFormat="1" ht="35.1" customHeight="1">
      <c r="A40" s="5" t="s">
        <v>361</v>
      </c>
      <c r="B40" s="89" t="s">
        <v>121</v>
      </c>
      <c r="C40" s="13"/>
      <c r="D40" s="14" t="s">
        <v>12</v>
      </c>
      <c r="E40" s="7">
        <v>5</v>
      </c>
      <c r="F40" s="7">
        <v>1</v>
      </c>
      <c r="G40" s="8"/>
      <c r="H40" s="9"/>
      <c r="I40" s="11">
        <f t="shared" si="0"/>
        <v>0</v>
      </c>
      <c r="J40" s="11">
        <f t="shared" si="1"/>
        <v>0</v>
      </c>
      <c r="K40" s="11"/>
    </row>
    <row r="41" spans="1:11" s="12" customFormat="1" ht="35.1" customHeight="1">
      <c r="A41" s="5" t="s">
        <v>362</v>
      </c>
      <c r="B41" s="89" t="s">
        <v>240</v>
      </c>
      <c r="C41" s="13"/>
      <c r="D41" s="14" t="s">
        <v>15</v>
      </c>
      <c r="E41" s="7">
        <v>1</v>
      </c>
      <c r="F41" s="7">
        <v>100</v>
      </c>
      <c r="G41" s="8"/>
      <c r="H41" s="9"/>
      <c r="I41" s="11">
        <f t="shared" si="0"/>
        <v>0</v>
      </c>
      <c r="J41" s="11">
        <f t="shared" si="1"/>
        <v>0</v>
      </c>
      <c r="K41" s="11"/>
    </row>
    <row r="42" spans="1:11" ht="35.1" customHeight="1">
      <c r="A42" s="5" t="s">
        <v>363</v>
      </c>
      <c r="B42" s="87" t="s">
        <v>26</v>
      </c>
      <c r="C42" s="13"/>
      <c r="D42" s="14" t="s">
        <v>7</v>
      </c>
      <c r="E42" s="7">
        <v>60</v>
      </c>
      <c r="F42" s="7">
        <v>1</v>
      </c>
      <c r="G42" s="8"/>
      <c r="H42" s="9"/>
      <c r="I42" s="11">
        <f t="shared" si="0"/>
        <v>0</v>
      </c>
      <c r="J42" s="11">
        <f t="shared" si="1"/>
        <v>0</v>
      </c>
      <c r="K42" s="11"/>
    </row>
    <row r="43" spans="1:11" ht="35.1" customHeight="1">
      <c r="A43" s="5" t="s">
        <v>364</v>
      </c>
      <c r="B43" s="87" t="s">
        <v>27</v>
      </c>
      <c r="C43" s="13"/>
      <c r="D43" s="14" t="s">
        <v>7</v>
      </c>
      <c r="E43" s="7">
        <v>10</v>
      </c>
      <c r="F43" s="7">
        <v>1</v>
      </c>
      <c r="G43" s="8"/>
      <c r="H43" s="9"/>
      <c r="I43" s="11">
        <f t="shared" si="0"/>
        <v>0</v>
      </c>
      <c r="J43" s="11">
        <f t="shared" si="1"/>
        <v>0</v>
      </c>
      <c r="K43" s="11"/>
    </row>
    <row r="44" spans="1:11" s="80" customFormat="1" ht="35.1" customHeight="1">
      <c r="A44" s="5" t="s">
        <v>365</v>
      </c>
      <c r="B44" s="90" t="s">
        <v>146</v>
      </c>
      <c r="C44" s="75"/>
      <c r="D44" s="76" t="s">
        <v>7</v>
      </c>
      <c r="E44" s="77">
        <v>6</v>
      </c>
      <c r="F44" s="77">
        <v>1</v>
      </c>
      <c r="G44" s="78"/>
      <c r="H44" s="9"/>
      <c r="I44" s="11">
        <f t="shared" si="0"/>
        <v>0</v>
      </c>
      <c r="J44" s="11">
        <f t="shared" si="1"/>
        <v>0</v>
      </c>
      <c r="K44" s="79"/>
    </row>
    <row r="45" spans="1:11" s="50" customFormat="1" ht="30" customHeight="1">
      <c r="A45" s="5" t="s">
        <v>366</v>
      </c>
      <c r="B45" s="127" t="s">
        <v>215</v>
      </c>
      <c r="C45" s="127"/>
      <c r="D45" s="111" t="s">
        <v>12</v>
      </c>
      <c r="E45" s="117">
        <v>15</v>
      </c>
      <c r="F45" s="117"/>
      <c r="G45" s="118"/>
      <c r="H45" s="119"/>
      <c r="I45" s="11">
        <f t="shared" si="0"/>
        <v>0</v>
      </c>
      <c r="J45" s="11">
        <f t="shared" si="1"/>
        <v>0</v>
      </c>
      <c r="K45" s="115"/>
    </row>
    <row r="46" spans="1:11" ht="35.1" customHeight="1">
      <c r="A46" s="5" t="s">
        <v>367</v>
      </c>
      <c r="B46" s="87" t="s">
        <v>28</v>
      </c>
      <c r="C46" s="13"/>
      <c r="D46" s="14" t="s">
        <v>15</v>
      </c>
      <c r="E46" s="7">
        <v>15</v>
      </c>
      <c r="F46" s="7">
        <v>1</v>
      </c>
      <c r="G46" s="8"/>
      <c r="H46" s="9"/>
      <c r="I46" s="11">
        <f t="shared" si="0"/>
        <v>0</v>
      </c>
      <c r="J46" s="11">
        <f t="shared" si="1"/>
        <v>0</v>
      </c>
      <c r="K46" s="11"/>
    </row>
    <row r="47" spans="1:11" ht="35.1" customHeight="1">
      <c r="A47" s="5" t="s">
        <v>368</v>
      </c>
      <c r="B47" s="87" t="s">
        <v>470</v>
      </c>
      <c r="C47" s="13"/>
      <c r="D47" s="14" t="s">
        <v>7</v>
      </c>
      <c r="E47" s="7">
        <v>60</v>
      </c>
      <c r="F47" s="7">
        <v>1</v>
      </c>
      <c r="G47" s="8"/>
      <c r="H47" s="9"/>
      <c r="I47" s="11">
        <f t="shared" si="0"/>
        <v>0</v>
      </c>
      <c r="J47" s="11">
        <f t="shared" si="1"/>
        <v>0</v>
      </c>
      <c r="K47" s="11"/>
    </row>
    <row r="48" spans="1:11" ht="52.5" customHeight="1">
      <c r="A48" s="5" t="s">
        <v>369</v>
      </c>
      <c r="B48" s="87" t="s">
        <v>29</v>
      </c>
      <c r="C48" s="13"/>
      <c r="D48" s="14" t="s">
        <v>7</v>
      </c>
      <c r="E48" s="7">
        <v>10</v>
      </c>
      <c r="F48" s="7">
        <v>1</v>
      </c>
      <c r="G48" s="8"/>
      <c r="H48" s="9"/>
      <c r="I48" s="11">
        <f t="shared" si="0"/>
        <v>0</v>
      </c>
      <c r="J48" s="11">
        <f t="shared" si="1"/>
        <v>0</v>
      </c>
      <c r="K48" s="11"/>
    </row>
    <row r="49" spans="1:11" ht="55.5" customHeight="1">
      <c r="A49" s="5" t="s">
        <v>370</v>
      </c>
      <c r="B49" s="87" t="s">
        <v>30</v>
      </c>
      <c r="C49" s="13"/>
      <c r="D49" s="14" t="s">
        <v>7</v>
      </c>
      <c r="E49" s="7">
        <v>300</v>
      </c>
      <c r="F49" s="7">
        <v>1</v>
      </c>
      <c r="G49" s="8"/>
      <c r="H49" s="9"/>
      <c r="I49" s="11">
        <f t="shared" si="0"/>
        <v>0</v>
      </c>
      <c r="J49" s="11">
        <f t="shared" si="1"/>
        <v>0</v>
      </c>
      <c r="K49" s="11"/>
    </row>
    <row r="50" spans="1:11" ht="58.5" customHeight="1">
      <c r="A50" s="5" t="s">
        <v>371</v>
      </c>
      <c r="B50" s="87" t="s">
        <v>31</v>
      </c>
      <c r="C50" s="13"/>
      <c r="D50" s="14" t="s">
        <v>7</v>
      </c>
      <c r="E50" s="7">
        <v>350</v>
      </c>
      <c r="F50" s="7">
        <v>1</v>
      </c>
      <c r="G50" s="8"/>
      <c r="H50" s="9"/>
      <c r="I50" s="11">
        <f t="shared" si="0"/>
        <v>0</v>
      </c>
      <c r="J50" s="11">
        <f t="shared" si="1"/>
        <v>0</v>
      </c>
      <c r="K50" s="11"/>
    </row>
    <row r="51" spans="1:11" s="12" customFormat="1" ht="58.5" customHeight="1">
      <c r="A51" s="5" t="s">
        <v>372</v>
      </c>
      <c r="B51" s="87" t="s">
        <v>476</v>
      </c>
      <c r="C51" s="13"/>
      <c r="D51" s="14" t="s">
        <v>7</v>
      </c>
      <c r="E51" s="7">
        <v>5</v>
      </c>
      <c r="F51" s="7">
        <v>1</v>
      </c>
      <c r="G51" s="8"/>
      <c r="H51" s="9"/>
      <c r="I51" s="11">
        <f t="shared" si="0"/>
        <v>0</v>
      </c>
      <c r="J51" s="11">
        <f t="shared" si="1"/>
        <v>0</v>
      </c>
      <c r="K51" s="11"/>
    </row>
    <row r="52" spans="1:11" s="12" customFormat="1" ht="58.5" customHeight="1">
      <c r="A52" s="5" t="s">
        <v>373</v>
      </c>
      <c r="B52" s="87" t="s">
        <v>474</v>
      </c>
      <c r="C52" s="13"/>
      <c r="D52" s="14" t="s">
        <v>7</v>
      </c>
      <c r="E52" s="7">
        <v>5</v>
      </c>
      <c r="F52" s="7">
        <v>1</v>
      </c>
      <c r="G52" s="8"/>
      <c r="H52" s="9"/>
      <c r="I52" s="11">
        <f t="shared" si="0"/>
        <v>0</v>
      </c>
      <c r="J52" s="11">
        <f t="shared" si="1"/>
        <v>0</v>
      </c>
      <c r="K52" s="11"/>
    </row>
    <row r="53" spans="1:11" s="12" customFormat="1" ht="58.5" customHeight="1">
      <c r="A53" s="5" t="s">
        <v>374</v>
      </c>
      <c r="B53" s="87" t="s">
        <v>475</v>
      </c>
      <c r="C53" s="13"/>
      <c r="D53" s="14" t="s">
        <v>12</v>
      </c>
      <c r="E53" s="7">
        <v>300</v>
      </c>
      <c r="F53" s="7">
        <v>1</v>
      </c>
      <c r="G53" s="8"/>
      <c r="H53" s="9"/>
      <c r="I53" s="11">
        <f t="shared" si="0"/>
        <v>0</v>
      </c>
      <c r="J53" s="11">
        <f t="shared" si="1"/>
        <v>0</v>
      </c>
      <c r="K53" s="11"/>
    </row>
    <row r="54" spans="1:11" ht="58.5" customHeight="1">
      <c r="A54" s="5" t="s">
        <v>375</v>
      </c>
      <c r="B54" s="87" t="s">
        <v>197</v>
      </c>
      <c r="C54" s="13"/>
      <c r="D54" s="14" t="s">
        <v>12</v>
      </c>
      <c r="E54" s="7">
        <v>50</v>
      </c>
      <c r="F54" s="7">
        <v>1</v>
      </c>
      <c r="G54" s="8"/>
      <c r="H54" s="9"/>
      <c r="I54" s="11">
        <f t="shared" si="0"/>
        <v>0</v>
      </c>
      <c r="J54" s="11">
        <f t="shared" si="1"/>
        <v>0</v>
      </c>
      <c r="K54" s="11"/>
    </row>
    <row r="55" spans="1:11" ht="58.5" customHeight="1">
      <c r="A55" s="5" t="s">
        <v>376</v>
      </c>
      <c r="B55" s="87" t="s">
        <v>241</v>
      </c>
      <c r="C55" s="13"/>
      <c r="D55" s="14" t="s">
        <v>12</v>
      </c>
      <c r="E55" s="7">
        <v>3200</v>
      </c>
      <c r="F55" s="7">
        <v>1</v>
      </c>
      <c r="G55" s="8"/>
      <c r="H55" s="9"/>
      <c r="I55" s="11">
        <f t="shared" si="0"/>
        <v>0</v>
      </c>
      <c r="J55" s="11">
        <f t="shared" si="1"/>
        <v>0</v>
      </c>
      <c r="K55" s="11"/>
    </row>
    <row r="56" spans="1:11" ht="43.5" customHeight="1">
      <c r="A56" s="5" t="s">
        <v>377</v>
      </c>
      <c r="B56" s="87" t="s">
        <v>198</v>
      </c>
      <c r="C56" s="13"/>
      <c r="D56" s="14" t="s">
        <v>12</v>
      </c>
      <c r="E56" s="7">
        <v>50</v>
      </c>
      <c r="F56" s="7">
        <v>1</v>
      </c>
      <c r="G56" s="8"/>
      <c r="H56" s="9"/>
      <c r="I56" s="11">
        <f t="shared" si="0"/>
        <v>0</v>
      </c>
      <c r="J56" s="11">
        <f t="shared" si="1"/>
        <v>0</v>
      </c>
      <c r="K56" s="11"/>
    </row>
    <row r="57" spans="1:11" ht="58.5" customHeight="1">
      <c r="A57" s="5" t="s">
        <v>378</v>
      </c>
      <c r="B57" s="87" t="s">
        <v>199</v>
      </c>
      <c r="C57" s="13"/>
      <c r="D57" s="14" t="s">
        <v>12</v>
      </c>
      <c r="E57" s="7">
        <v>2000</v>
      </c>
      <c r="F57" s="7">
        <v>1</v>
      </c>
      <c r="G57" s="8"/>
      <c r="H57" s="9"/>
      <c r="I57" s="11">
        <f t="shared" si="0"/>
        <v>0</v>
      </c>
      <c r="J57" s="11">
        <f t="shared" si="1"/>
        <v>0</v>
      </c>
      <c r="K57" s="11"/>
    </row>
    <row r="58" spans="1:11" ht="58.5" customHeight="1">
      <c r="A58" s="5" t="s">
        <v>379</v>
      </c>
      <c r="B58" s="87" t="s">
        <v>180</v>
      </c>
      <c r="C58" s="13"/>
      <c r="D58" s="14" t="s">
        <v>12</v>
      </c>
      <c r="E58" s="7">
        <v>10</v>
      </c>
      <c r="F58" s="7">
        <v>1</v>
      </c>
      <c r="G58" s="8"/>
      <c r="H58" s="9"/>
      <c r="I58" s="11">
        <f t="shared" si="0"/>
        <v>0</v>
      </c>
      <c r="J58" s="11">
        <f t="shared" si="1"/>
        <v>0</v>
      </c>
      <c r="K58" s="11"/>
    </row>
    <row r="59" spans="1:11" ht="37.5" customHeight="1">
      <c r="A59" s="5" t="s">
        <v>380</v>
      </c>
      <c r="B59" s="87" t="s">
        <v>32</v>
      </c>
      <c r="C59" s="13"/>
      <c r="D59" s="14" t="s">
        <v>7</v>
      </c>
      <c r="E59" s="7">
        <v>150</v>
      </c>
      <c r="F59" s="7">
        <v>1</v>
      </c>
      <c r="G59" s="8"/>
      <c r="H59" s="9"/>
      <c r="I59" s="11">
        <f t="shared" si="0"/>
        <v>0</v>
      </c>
      <c r="J59" s="11">
        <f t="shared" si="1"/>
        <v>0</v>
      </c>
      <c r="K59" s="11"/>
    </row>
    <row r="60" spans="1:11" ht="38.25" customHeight="1">
      <c r="A60" s="5" t="s">
        <v>381</v>
      </c>
      <c r="B60" s="87" t="s">
        <v>33</v>
      </c>
      <c r="C60" s="13"/>
      <c r="D60" s="14" t="s">
        <v>12</v>
      </c>
      <c r="E60" s="7">
        <v>320</v>
      </c>
      <c r="F60" s="7">
        <v>1</v>
      </c>
      <c r="G60" s="8"/>
      <c r="H60" s="9"/>
      <c r="I60" s="11">
        <f t="shared" si="0"/>
        <v>0</v>
      </c>
      <c r="J60" s="11">
        <f t="shared" si="1"/>
        <v>0</v>
      </c>
      <c r="K60" s="11"/>
    </row>
    <row r="61" spans="1:11" ht="35.1" customHeight="1">
      <c r="A61" s="5" t="s">
        <v>382</v>
      </c>
      <c r="B61" s="87" t="s">
        <v>461</v>
      </c>
      <c r="C61" s="13"/>
      <c r="D61" s="14" t="s">
        <v>7</v>
      </c>
      <c r="E61" s="7">
        <v>80</v>
      </c>
      <c r="F61" s="7">
        <v>1</v>
      </c>
      <c r="G61" s="8"/>
      <c r="H61" s="9"/>
      <c r="I61" s="11">
        <f t="shared" si="0"/>
        <v>0</v>
      </c>
      <c r="J61" s="11">
        <f t="shared" si="1"/>
        <v>0</v>
      </c>
      <c r="K61" s="11"/>
    </row>
    <row r="62" spans="1:11" ht="56.25" customHeight="1">
      <c r="A62" s="5" t="s">
        <v>383</v>
      </c>
      <c r="B62" s="87" t="s">
        <v>462</v>
      </c>
      <c r="C62" s="13"/>
      <c r="D62" s="14" t="s">
        <v>7</v>
      </c>
      <c r="E62" s="7">
        <v>7000</v>
      </c>
      <c r="F62" s="7">
        <v>1</v>
      </c>
      <c r="G62" s="8"/>
      <c r="H62" s="9"/>
      <c r="I62" s="11">
        <f t="shared" si="0"/>
        <v>0</v>
      </c>
      <c r="J62" s="11">
        <f t="shared" si="1"/>
        <v>0</v>
      </c>
      <c r="K62" s="11"/>
    </row>
    <row r="63" spans="1:11" ht="38.25" customHeight="1">
      <c r="A63" s="5" t="s">
        <v>384</v>
      </c>
      <c r="B63" s="87" t="s">
        <v>34</v>
      </c>
      <c r="C63" s="13"/>
      <c r="D63" s="14" t="s">
        <v>15</v>
      </c>
      <c r="E63" s="7">
        <v>2</v>
      </c>
      <c r="F63" s="7">
        <v>100</v>
      </c>
      <c r="G63" s="8"/>
      <c r="H63" s="9"/>
      <c r="I63" s="11">
        <f t="shared" si="0"/>
        <v>0</v>
      </c>
      <c r="J63" s="11">
        <f t="shared" si="1"/>
        <v>0</v>
      </c>
      <c r="K63" s="11"/>
    </row>
    <row r="64" spans="1:11" ht="54.75" customHeight="1">
      <c r="A64" s="5" t="s">
        <v>385</v>
      </c>
      <c r="B64" s="87" t="s">
        <v>35</v>
      </c>
      <c r="C64" s="13"/>
      <c r="D64" s="14" t="s">
        <v>36</v>
      </c>
      <c r="E64" s="7">
        <v>450</v>
      </c>
      <c r="F64" s="7">
        <v>1</v>
      </c>
      <c r="G64" s="8"/>
      <c r="H64" s="9"/>
      <c r="I64" s="11">
        <f t="shared" si="0"/>
        <v>0</v>
      </c>
      <c r="J64" s="11">
        <f t="shared" si="1"/>
        <v>0</v>
      </c>
      <c r="K64" s="11"/>
    </row>
    <row r="65" spans="1:11" s="15" customFormat="1" ht="35.1" customHeight="1">
      <c r="A65" s="5" t="s">
        <v>386</v>
      </c>
      <c r="B65" s="87" t="s">
        <v>37</v>
      </c>
      <c r="C65" s="13"/>
      <c r="D65" s="14" t="s">
        <v>36</v>
      </c>
      <c r="E65" s="7">
        <v>80</v>
      </c>
      <c r="F65" s="7">
        <v>1</v>
      </c>
      <c r="G65" s="8"/>
      <c r="H65" s="9"/>
      <c r="I65" s="11">
        <f t="shared" si="0"/>
        <v>0</v>
      </c>
      <c r="J65" s="11">
        <f t="shared" si="1"/>
        <v>0</v>
      </c>
      <c r="K65" s="11"/>
    </row>
    <row r="66" spans="1:11" s="15" customFormat="1" ht="35.1" customHeight="1">
      <c r="A66" s="5" t="s">
        <v>387</v>
      </c>
      <c r="B66" s="87" t="s">
        <v>38</v>
      </c>
      <c r="C66" s="13"/>
      <c r="D66" s="14" t="s">
        <v>15</v>
      </c>
      <c r="E66" s="7">
        <v>100</v>
      </c>
      <c r="F66" s="7">
        <v>100</v>
      </c>
      <c r="G66" s="8"/>
      <c r="H66" s="9"/>
      <c r="I66" s="11">
        <f t="shared" si="0"/>
        <v>0</v>
      </c>
      <c r="J66" s="11">
        <f t="shared" si="1"/>
        <v>0</v>
      </c>
      <c r="K66" s="11"/>
    </row>
    <row r="67" spans="1:11" ht="45" customHeight="1">
      <c r="A67" s="5" t="s">
        <v>388</v>
      </c>
      <c r="B67" s="87" t="s">
        <v>183</v>
      </c>
      <c r="C67" s="13"/>
      <c r="D67" s="14" t="s">
        <v>15</v>
      </c>
      <c r="E67" s="7">
        <v>200</v>
      </c>
      <c r="F67" s="7">
        <v>200</v>
      </c>
      <c r="G67" s="8"/>
      <c r="H67" s="9"/>
      <c r="I67" s="11">
        <f t="shared" si="0"/>
        <v>0</v>
      </c>
      <c r="J67" s="11">
        <f t="shared" si="1"/>
        <v>0</v>
      </c>
      <c r="K67" s="11"/>
    </row>
    <row r="68" spans="1:11" ht="45" customHeight="1">
      <c r="A68" s="5" t="s">
        <v>389</v>
      </c>
      <c r="B68" s="87" t="s">
        <v>457</v>
      </c>
      <c r="C68" s="13"/>
      <c r="D68" s="14" t="s">
        <v>15</v>
      </c>
      <c r="E68" s="7">
        <v>20</v>
      </c>
      <c r="F68" s="7">
        <v>50</v>
      </c>
      <c r="G68" s="8"/>
      <c r="H68" s="9"/>
      <c r="I68" s="11">
        <f t="shared" si="0"/>
        <v>0</v>
      </c>
      <c r="J68" s="11">
        <f t="shared" si="1"/>
        <v>0</v>
      </c>
      <c r="K68" s="11"/>
    </row>
    <row r="69" spans="1:11" ht="60">
      <c r="A69" s="5" t="s">
        <v>390</v>
      </c>
      <c r="B69" s="87" t="s">
        <v>184</v>
      </c>
      <c r="C69" s="13"/>
      <c r="D69" s="14" t="s">
        <v>15</v>
      </c>
      <c r="E69" s="7">
        <v>200</v>
      </c>
      <c r="F69" s="7">
        <v>250</v>
      </c>
      <c r="G69" s="8"/>
      <c r="H69" s="9"/>
      <c r="I69" s="11">
        <f t="shared" si="0"/>
        <v>0</v>
      </c>
      <c r="J69" s="11">
        <f t="shared" si="1"/>
        <v>0</v>
      </c>
      <c r="K69" s="11"/>
    </row>
    <row r="70" spans="1:11" ht="30" customHeight="1">
      <c r="A70" s="5" t="s">
        <v>391</v>
      </c>
      <c r="B70" s="87" t="s">
        <v>39</v>
      </c>
      <c r="C70" s="13"/>
      <c r="D70" s="14" t="s">
        <v>36</v>
      </c>
      <c r="E70" s="7">
        <v>300</v>
      </c>
      <c r="F70" s="7">
        <v>1</v>
      </c>
      <c r="G70" s="8"/>
      <c r="H70" s="9"/>
      <c r="I70" s="11">
        <f t="shared" si="0"/>
        <v>0</v>
      </c>
      <c r="J70" s="11">
        <f t="shared" si="1"/>
        <v>0</v>
      </c>
      <c r="K70" s="11"/>
    </row>
    <row r="71" spans="1:11" ht="30" customHeight="1">
      <c r="A71" s="5" t="s">
        <v>392</v>
      </c>
      <c r="B71" s="87" t="s">
        <v>128</v>
      </c>
      <c r="C71" s="13"/>
      <c r="D71" s="14" t="s">
        <v>12</v>
      </c>
      <c r="E71" s="7">
        <v>2</v>
      </c>
      <c r="F71" s="7">
        <v>1</v>
      </c>
      <c r="G71" s="8"/>
      <c r="H71" s="9"/>
      <c r="I71" s="11">
        <f t="shared" si="0"/>
        <v>0</v>
      </c>
      <c r="J71" s="11">
        <f t="shared" si="1"/>
        <v>0</v>
      </c>
      <c r="K71" s="11"/>
    </row>
    <row r="72" spans="1:11" ht="30" customHeight="1">
      <c r="A72" s="5" t="s">
        <v>393</v>
      </c>
      <c r="B72" s="87" t="s">
        <v>40</v>
      </c>
      <c r="C72" s="13"/>
      <c r="D72" s="14" t="s">
        <v>7</v>
      </c>
      <c r="E72" s="7">
        <v>2</v>
      </c>
      <c r="F72" s="7">
        <v>1</v>
      </c>
      <c r="G72" s="8"/>
      <c r="H72" s="9"/>
      <c r="I72" s="11">
        <f t="shared" si="0"/>
        <v>0</v>
      </c>
      <c r="J72" s="11">
        <f t="shared" si="1"/>
        <v>0</v>
      </c>
      <c r="K72" s="11"/>
    </row>
    <row r="73" spans="1:11" ht="30" customHeight="1">
      <c r="A73" s="5" t="s">
        <v>394</v>
      </c>
      <c r="B73" s="87" t="s">
        <v>129</v>
      </c>
      <c r="C73" s="13"/>
      <c r="D73" s="14" t="s">
        <v>12</v>
      </c>
      <c r="E73" s="7">
        <v>4</v>
      </c>
      <c r="F73" s="7">
        <v>1</v>
      </c>
      <c r="G73" s="8"/>
      <c r="H73" s="9"/>
      <c r="I73" s="11">
        <f t="shared" si="0"/>
        <v>0</v>
      </c>
      <c r="J73" s="11">
        <f t="shared" si="1"/>
        <v>0</v>
      </c>
      <c r="K73" s="11"/>
    </row>
    <row r="74" spans="1:11" ht="30" customHeight="1">
      <c r="A74" s="5" t="s">
        <v>395</v>
      </c>
      <c r="B74" s="87" t="s">
        <v>41</v>
      </c>
      <c r="C74" s="13"/>
      <c r="D74" s="14" t="s">
        <v>7</v>
      </c>
      <c r="E74" s="7">
        <v>2</v>
      </c>
      <c r="F74" s="7">
        <v>1</v>
      </c>
      <c r="G74" s="8"/>
      <c r="H74" s="9"/>
      <c r="I74" s="11">
        <f t="shared" si="0"/>
        <v>0</v>
      </c>
      <c r="J74" s="11">
        <f t="shared" si="1"/>
        <v>0</v>
      </c>
      <c r="K74" s="11"/>
    </row>
    <row r="75" spans="1:11" ht="30" customHeight="1">
      <c r="A75" s="5" t="s">
        <v>396</v>
      </c>
      <c r="B75" s="87" t="s">
        <v>42</v>
      </c>
      <c r="C75" s="13"/>
      <c r="D75" s="14" t="s">
        <v>7</v>
      </c>
      <c r="E75" s="7">
        <v>2</v>
      </c>
      <c r="F75" s="7">
        <v>1</v>
      </c>
      <c r="G75" s="8"/>
      <c r="H75" s="9"/>
      <c r="I75" s="11">
        <f t="shared" si="0"/>
        <v>0</v>
      </c>
      <c r="J75" s="11">
        <f t="shared" si="1"/>
        <v>0</v>
      </c>
      <c r="K75" s="11"/>
    </row>
    <row r="76" spans="1:11" ht="30" customHeight="1">
      <c r="A76" s="5" t="s">
        <v>397</v>
      </c>
      <c r="B76" s="86" t="s">
        <v>43</v>
      </c>
      <c r="C76" s="6"/>
      <c r="D76" s="5" t="s">
        <v>7</v>
      </c>
      <c r="E76" s="7">
        <v>350</v>
      </c>
      <c r="F76" s="7">
        <v>1</v>
      </c>
      <c r="G76" s="8"/>
      <c r="H76" s="9"/>
      <c r="I76" s="11">
        <f t="shared" si="0"/>
        <v>0</v>
      </c>
      <c r="J76" s="11">
        <f t="shared" si="1"/>
        <v>0</v>
      </c>
      <c r="K76" s="11"/>
    </row>
    <row r="77" spans="1:11" ht="30" customHeight="1">
      <c r="A77" s="5" t="s">
        <v>398</v>
      </c>
      <c r="B77" s="86" t="s">
        <v>242</v>
      </c>
      <c r="C77" s="6"/>
      <c r="D77" s="5" t="s">
        <v>15</v>
      </c>
      <c r="E77" s="7">
        <v>3</v>
      </c>
      <c r="F77" s="7">
        <v>100</v>
      </c>
      <c r="G77" s="8"/>
      <c r="H77" s="9"/>
      <c r="I77" s="11">
        <f t="shared" si="0"/>
        <v>0</v>
      </c>
      <c r="J77" s="11">
        <f t="shared" si="1"/>
        <v>0</v>
      </c>
      <c r="K77" s="11"/>
    </row>
    <row r="78" spans="1:11" ht="30" customHeight="1">
      <c r="A78" s="5" t="s">
        <v>399</v>
      </c>
      <c r="B78" s="86" t="s">
        <v>186</v>
      </c>
      <c r="C78" s="6"/>
      <c r="D78" s="5" t="s">
        <v>15</v>
      </c>
      <c r="E78" s="7">
        <v>10</v>
      </c>
      <c r="F78" s="7">
        <v>100</v>
      </c>
      <c r="G78" s="8"/>
      <c r="H78" s="9"/>
      <c r="I78" s="11">
        <f t="shared" si="0"/>
        <v>0</v>
      </c>
      <c r="J78" s="11">
        <f t="shared" si="1"/>
        <v>0</v>
      </c>
      <c r="K78" s="11"/>
    </row>
    <row r="79" spans="1:11" ht="30" customHeight="1">
      <c r="A79" s="5" t="s">
        <v>400</v>
      </c>
      <c r="B79" s="87" t="s">
        <v>460</v>
      </c>
      <c r="C79" s="13"/>
      <c r="D79" s="14" t="s">
        <v>15</v>
      </c>
      <c r="E79" s="7">
        <v>110</v>
      </c>
      <c r="F79" s="7">
        <v>100</v>
      </c>
      <c r="G79" s="8"/>
      <c r="H79" s="9"/>
      <c r="I79" s="11">
        <f t="shared" si="0"/>
        <v>0</v>
      </c>
      <c r="J79" s="11">
        <f t="shared" si="1"/>
        <v>0</v>
      </c>
      <c r="K79" s="11"/>
    </row>
    <row r="80" spans="1:11" ht="30" customHeight="1">
      <c r="A80" s="5" t="s">
        <v>401</v>
      </c>
      <c r="B80" s="87" t="s">
        <v>459</v>
      </c>
      <c r="C80" s="13"/>
      <c r="D80" s="14" t="s">
        <v>15</v>
      </c>
      <c r="E80" s="7">
        <v>40</v>
      </c>
      <c r="F80" s="7">
        <v>100</v>
      </c>
      <c r="G80" s="8"/>
      <c r="H80" s="9"/>
      <c r="I80" s="11">
        <f t="shared" si="0"/>
        <v>0</v>
      </c>
      <c r="J80" s="11">
        <f t="shared" si="1"/>
        <v>0</v>
      </c>
      <c r="K80" s="11"/>
    </row>
    <row r="81" spans="1:11" ht="30" customHeight="1">
      <c r="A81" s="5" t="s">
        <v>402</v>
      </c>
      <c r="B81" s="87" t="s">
        <v>478</v>
      </c>
      <c r="C81" s="13"/>
      <c r="D81" s="14" t="s">
        <v>15</v>
      </c>
      <c r="E81" s="7">
        <v>75</v>
      </c>
      <c r="F81" s="7">
        <v>50</v>
      </c>
      <c r="G81" s="8"/>
      <c r="H81" s="9"/>
      <c r="I81" s="11">
        <f t="shared" ref="I81:I92" si="4">ROUND((E81*G81),2)</f>
        <v>0</v>
      </c>
      <c r="J81" s="11">
        <f t="shared" ref="J81:J92" si="5">ROUND((I81+(I81*H81)),2)</f>
        <v>0</v>
      </c>
      <c r="K81" s="11"/>
    </row>
    <row r="82" spans="1:11" ht="30" customHeight="1">
      <c r="A82" s="5" t="s">
        <v>403</v>
      </c>
      <c r="B82" s="87" t="s">
        <v>147</v>
      </c>
      <c r="C82" s="13"/>
      <c r="D82" s="14" t="s">
        <v>15</v>
      </c>
      <c r="E82" s="7">
        <v>70</v>
      </c>
      <c r="F82" s="7">
        <v>100</v>
      </c>
      <c r="G82" s="8"/>
      <c r="H82" s="9"/>
      <c r="I82" s="11">
        <f t="shared" si="4"/>
        <v>0</v>
      </c>
      <c r="J82" s="11">
        <f t="shared" si="5"/>
        <v>0</v>
      </c>
      <c r="K82" s="11"/>
    </row>
    <row r="83" spans="1:11" ht="42.75" customHeight="1">
      <c r="A83" s="5" t="s">
        <v>404</v>
      </c>
      <c r="B83" s="87" t="s">
        <v>124</v>
      </c>
      <c r="C83" s="13"/>
      <c r="D83" s="14" t="s">
        <v>7</v>
      </c>
      <c r="E83" s="7">
        <v>150</v>
      </c>
      <c r="F83" s="7">
        <v>1</v>
      </c>
      <c r="G83" s="8"/>
      <c r="H83" s="9"/>
      <c r="I83" s="11">
        <f t="shared" si="4"/>
        <v>0</v>
      </c>
      <c r="J83" s="11">
        <f t="shared" si="5"/>
        <v>0</v>
      </c>
      <c r="K83" s="11"/>
    </row>
    <row r="84" spans="1:11" ht="54.75" customHeight="1">
      <c r="A84" s="5" t="s">
        <v>405</v>
      </c>
      <c r="B84" s="87" t="s">
        <v>243</v>
      </c>
      <c r="C84" s="13"/>
      <c r="D84" s="14" t="s">
        <v>12</v>
      </c>
      <c r="E84" s="7">
        <v>20</v>
      </c>
      <c r="F84" s="7">
        <v>1</v>
      </c>
      <c r="G84" s="8"/>
      <c r="H84" s="9"/>
      <c r="I84" s="11">
        <f t="shared" si="4"/>
        <v>0</v>
      </c>
      <c r="J84" s="11">
        <f t="shared" si="5"/>
        <v>0</v>
      </c>
      <c r="K84" s="11"/>
    </row>
    <row r="85" spans="1:11" ht="30" customHeight="1">
      <c r="A85" s="5" t="s">
        <v>406</v>
      </c>
      <c r="B85" s="87" t="s">
        <v>44</v>
      </c>
      <c r="C85" s="13"/>
      <c r="D85" s="14" t="s">
        <v>15</v>
      </c>
      <c r="E85" s="7">
        <v>50</v>
      </c>
      <c r="F85" s="7">
        <v>100</v>
      </c>
      <c r="G85" s="8"/>
      <c r="H85" s="9"/>
      <c r="I85" s="11">
        <f t="shared" si="4"/>
        <v>0</v>
      </c>
      <c r="J85" s="11">
        <f t="shared" si="5"/>
        <v>0</v>
      </c>
      <c r="K85" s="11"/>
    </row>
    <row r="86" spans="1:11" ht="30" customHeight="1">
      <c r="A86" s="5" t="s">
        <v>407</v>
      </c>
      <c r="B86" s="87" t="s">
        <v>45</v>
      </c>
      <c r="C86" s="13"/>
      <c r="D86" s="14" t="s">
        <v>15</v>
      </c>
      <c r="E86" s="7">
        <v>8</v>
      </c>
      <c r="F86" s="7">
        <v>50</v>
      </c>
      <c r="G86" s="8"/>
      <c r="H86" s="9"/>
      <c r="I86" s="11">
        <f t="shared" si="4"/>
        <v>0</v>
      </c>
      <c r="J86" s="11">
        <f t="shared" si="5"/>
        <v>0</v>
      </c>
      <c r="K86" s="11"/>
    </row>
    <row r="87" spans="1:11" ht="30" customHeight="1">
      <c r="A87" s="5" t="s">
        <v>408</v>
      </c>
      <c r="B87" s="86" t="s">
        <v>244</v>
      </c>
      <c r="C87" s="6"/>
      <c r="D87" s="5" t="s">
        <v>7</v>
      </c>
      <c r="E87" s="7">
        <v>50</v>
      </c>
      <c r="F87" s="7">
        <v>1</v>
      </c>
      <c r="G87" s="8"/>
      <c r="H87" s="9"/>
      <c r="I87" s="11">
        <f t="shared" si="4"/>
        <v>0</v>
      </c>
      <c r="J87" s="11">
        <f t="shared" si="5"/>
        <v>0</v>
      </c>
      <c r="K87" s="11"/>
    </row>
    <row r="88" spans="1:11" ht="30" customHeight="1">
      <c r="A88" s="5" t="s">
        <v>432</v>
      </c>
      <c r="B88" s="86" t="s">
        <v>46</v>
      </c>
      <c r="C88" s="6"/>
      <c r="D88" s="5" t="s">
        <v>15</v>
      </c>
      <c r="E88" s="7">
        <v>8</v>
      </c>
      <c r="F88" s="7">
        <v>10</v>
      </c>
      <c r="G88" s="8"/>
      <c r="H88" s="9"/>
      <c r="I88" s="11">
        <f t="shared" si="4"/>
        <v>0</v>
      </c>
      <c r="J88" s="11">
        <f t="shared" si="5"/>
        <v>0</v>
      </c>
      <c r="K88" s="11"/>
    </row>
    <row r="89" spans="1:11" ht="30" customHeight="1">
      <c r="A89" s="5" t="s">
        <v>515</v>
      </c>
      <c r="B89" s="87" t="s">
        <v>47</v>
      </c>
      <c r="C89" s="13"/>
      <c r="D89" s="14" t="s">
        <v>7</v>
      </c>
      <c r="E89" s="7">
        <v>5</v>
      </c>
      <c r="F89" s="7">
        <v>1</v>
      </c>
      <c r="G89" s="8"/>
      <c r="H89" s="9"/>
      <c r="I89" s="11">
        <f t="shared" si="4"/>
        <v>0</v>
      </c>
      <c r="J89" s="11">
        <f t="shared" si="5"/>
        <v>0</v>
      </c>
      <c r="K89" s="11"/>
    </row>
    <row r="90" spans="1:11" ht="30" customHeight="1">
      <c r="A90" s="5" t="s">
        <v>516</v>
      </c>
      <c r="B90" s="87" t="s">
        <v>48</v>
      </c>
      <c r="C90" s="13"/>
      <c r="D90" s="14" t="s">
        <v>7</v>
      </c>
      <c r="E90" s="7">
        <v>5</v>
      </c>
      <c r="F90" s="7">
        <v>1</v>
      </c>
      <c r="G90" s="8"/>
      <c r="H90" s="9"/>
      <c r="I90" s="11">
        <f t="shared" si="4"/>
        <v>0</v>
      </c>
      <c r="J90" s="11">
        <f t="shared" si="5"/>
        <v>0</v>
      </c>
      <c r="K90" s="11"/>
    </row>
    <row r="91" spans="1:11" ht="30" customHeight="1">
      <c r="A91" s="5" t="s">
        <v>517</v>
      </c>
      <c r="B91" s="87" t="s">
        <v>49</v>
      </c>
      <c r="C91" s="13"/>
      <c r="D91" s="14" t="s">
        <v>7</v>
      </c>
      <c r="E91" s="7">
        <v>10</v>
      </c>
      <c r="F91" s="7">
        <v>1</v>
      </c>
      <c r="G91" s="8"/>
      <c r="H91" s="9"/>
      <c r="I91" s="11">
        <f t="shared" si="4"/>
        <v>0</v>
      </c>
      <c r="J91" s="11">
        <f t="shared" si="5"/>
        <v>0</v>
      </c>
      <c r="K91" s="11"/>
    </row>
    <row r="92" spans="1:11" ht="30" customHeight="1">
      <c r="A92" s="5" t="s">
        <v>518</v>
      </c>
      <c r="B92" s="87" t="s">
        <v>50</v>
      </c>
      <c r="C92" s="13"/>
      <c r="D92" s="14" t="s">
        <v>15</v>
      </c>
      <c r="E92" s="7">
        <v>30</v>
      </c>
      <c r="F92" s="7">
        <v>1</v>
      </c>
      <c r="G92" s="8"/>
      <c r="H92" s="9"/>
      <c r="I92" s="11">
        <f t="shared" si="4"/>
        <v>0</v>
      </c>
      <c r="J92" s="11">
        <f t="shared" si="5"/>
        <v>0</v>
      </c>
      <c r="K92" s="11"/>
    </row>
    <row r="93" spans="1:11" ht="25.5" customHeight="1">
      <c r="A93" s="190" t="s">
        <v>410</v>
      </c>
      <c r="B93" s="191"/>
      <c r="C93" s="191"/>
      <c r="D93" s="191"/>
      <c r="E93" s="191"/>
      <c r="F93" s="191"/>
      <c r="G93" s="191"/>
      <c r="H93" s="192"/>
      <c r="I93" s="16">
        <f>SUM(I6:I92)</f>
        <v>0</v>
      </c>
      <c r="J93" s="139">
        <f>SUM(J6:J92)</f>
        <v>0</v>
      </c>
      <c r="K93" s="17"/>
    </row>
    <row r="95" spans="1:11" ht="37.5" customHeight="1">
      <c r="B95" s="189" t="s">
        <v>458</v>
      </c>
      <c r="C95" s="189"/>
      <c r="D95" s="189"/>
      <c r="E95" s="189"/>
      <c r="F95" s="189"/>
      <c r="G95" s="189"/>
      <c r="H95" s="189"/>
      <c r="I95" s="189"/>
      <c r="J95" s="189"/>
    </row>
    <row r="96" spans="1:11">
      <c r="B96" s="48"/>
      <c r="C96" s="48"/>
    </row>
    <row r="97" spans="9:9">
      <c r="I97" s="3" t="s">
        <v>139</v>
      </c>
    </row>
    <row r="98" spans="9:9">
      <c r="I98" s="3" t="s">
        <v>140</v>
      </c>
    </row>
  </sheetData>
  <mergeCells count="2">
    <mergeCell ref="B95:J95"/>
    <mergeCell ref="A93:H93"/>
  </mergeCells>
  <phoneticPr fontId="0" type="noConversion"/>
  <pageMargins left="0.78740157480314965" right="0.78740157480314965" top="0.59055118110236227" bottom="0.98425196850393704" header="0.51181102362204722" footer="0.51181102362204722"/>
  <pageSetup paperSize="9" scale="77" fitToHeight="7"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topLeftCell="A8" zoomScale="84" zoomScaleNormal="84" workbookViewId="0">
      <selection activeCell="J17" sqref="J17"/>
    </sheetView>
  </sheetViews>
  <sheetFormatPr defaultRowHeight="12.75"/>
  <cols>
    <col min="1" max="1" width="4.125" style="3" customWidth="1"/>
    <col min="2" max="2" width="50.25" style="3" customWidth="1"/>
    <col min="3" max="3" width="44.625" style="3" customWidth="1"/>
    <col min="4" max="4" width="4.125" style="3" customWidth="1"/>
    <col min="5" max="6" width="9.375" style="3" customWidth="1"/>
    <col min="7" max="7" width="12.125" style="3" customWidth="1"/>
    <col min="8" max="8" width="7.75" style="3" customWidth="1"/>
    <col min="9" max="9" width="11.75" style="3" customWidth="1"/>
    <col min="10" max="11" width="12.25" style="3" customWidth="1"/>
    <col min="12" max="16384" width="9" style="3"/>
  </cols>
  <sheetData>
    <row r="1" spans="1:11" ht="21" customHeight="1">
      <c r="A1" s="1" t="s">
        <v>0</v>
      </c>
      <c r="B1" s="1"/>
      <c r="C1" s="2"/>
    </row>
    <row r="2" spans="1:11" ht="24.75" customHeight="1">
      <c r="A2" s="1" t="s">
        <v>479</v>
      </c>
      <c r="B2" s="1"/>
      <c r="C2" s="2"/>
    </row>
    <row r="3" spans="1:11" ht="30" customHeight="1">
      <c r="A3" s="1" t="s">
        <v>233</v>
      </c>
      <c r="B3" s="2"/>
      <c r="C3" s="2"/>
    </row>
    <row r="4" spans="1:11" ht="57.75" customHeight="1">
      <c r="A4" s="4" t="s">
        <v>1</v>
      </c>
      <c r="B4" s="4" t="s">
        <v>2</v>
      </c>
      <c r="C4" s="4" t="s">
        <v>113</v>
      </c>
      <c r="D4" s="4" t="s">
        <v>3</v>
      </c>
      <c r="E4" s="4" t="s">
        <v>69</v>
      </c>
      <c r="F4" s="4" t="s">
        <v>203</v>
      </c>
      <c r="G4" s="4" t="s">
        <v>4</v>
      </c>
      <c r="H4" s="4" t="s">
        <v>5</v>
      </c>
      <c r="I4" s="4" t="s">
        <v>245</v>
      </c>
      <c r="J4" s="4" t="s">
        <v>246</v>
      </c>
      <c r="K4" s="4" t="s">
        <v>142</v>
      </c>
    </row>
    <row r="5" spans="1:11" ht="26.25" customHeight="1">
      <c r="A5" s="4">
        <v>1</v>
      </c>
      <c r="B5" s="4">
        <v>2</v>
      </c>
      <c r="C5" s="4">
        <v>3</v>
      </c>
      <c r="D5" s="4">
        <v>4</v>
      </c>
      <c r="E5" s="4">
        <v>5</v>
      </c>
      <c r="F5" s="4">
        <v>6</v>
      </c>
      <c r="G5" s="4">
        <v>7</v>
      </c>
      <c r="H5" s="4">
        <v>8</v>
      </c>
      <c r="I5" s="4">
        <v>9</v>
      </c>
      <c r="J5" s="4">
        <v>10</v>
      </c>
      <c r="K5" s="4">
        <v>11</v>
      </c>
    </row>
    <row r="6" spans="1:11" ht="221.25" customHeight="1">
      <c r="A6" s="5" t="s">
        <v>54</v>
      </c>
      <c r="B6" s="173" t="s">
        <v>463</v>
      </c>
      <c r="C6" s="13"/>
      <c r="D6" s="14" t="s">
        <v>7</v>
      </c>
      <c r="E6" s="7">
        <v>50</v>
      </c>
      <c r="F6" s="7">
        <v>50</v>
      </c>
      <c r="G6" s="8"/>
      <c r="H6" s="9"/>
      <c r="I6" s="11">
        <f>ROUND((E6*G6),2)</f>
        <v>0</v>
      </c>
      <c r="J6" s="11">
        <f>ROUND((I6+(I6*H6)),2)</f>
        <v>0</v>
      </c>
      <c r="K6" s="11"/>
    </row>
    <row r="7" spans="1:11" ht="236.25" customHeight="1">
      <c r="A7" s="5" t="s">
        <v>55</v>
      </c>
      <c r="B7" s="173" t="s">
        <v>464</v>
      </c>
      <c r="C7" s="13"/>
      <c r="D7" s="14" t="s">
        <v>7</v>
      </c>
      <c r="E7" s="7">
        <v>3000</v>
      </c>
      <c r="F7" s="7">
        <v>50</v>
      </c>
      <c r="G7" s="8"/>
      <c r="H7" s="9"/>
      <c r="I7" s="11">
        <f>ROUND((E7*G7),2)</f>
        <v>0</v>
      </c>
      <c r="J7" s="11">
        <f>ROUND((I7+(I7*H7)),2)</f>
        <v>0</v>
      </c>
      <c r="K7" s="11"/>
    </row>
    <row r="8" spans="1:11" ht="74.25" customHeight="1">
      <c r="A8" s="5" t="s">
        <v>56</v>
      </c>
      <c r="B8" s="174" t="s">
        <v>465</v>
      </c>
      <c r="C8" s="13"/>
      <c r="D8" s="14" t="s">
        <v>7</v>
      </c>
      <c r="E8" s="7">
        <v>900</v>
      </c>
      <c r="F8" s="7">
        <v>50</v>
      </c>
      <c r="G8" s="8"/>
      <c r="H8" s="9"/>
      <c r="I8" s="11">
        <f>ROUND((E8*G8),2)</f>
        <v>0</v>
      </c>
      <c r="J8" s="11">
        <f>ROUND((I8+(I8*H8)),2)</f>
        <v>0</v>
      </c>
      <c r="K8" s="11"/>
    </row>
    <row r="9" spans="1:11" ht="101.25" customHeight="1">
      <c r="A9" s="5" t="s">
        <v>57</v>
      </c>
      <c r="B9" s="175" t="s">
        <v>466</v>
      </c>
      <c r="C9" s="13"/>
      <c r="D9" s="14" t="s">
        <v>7</v>
      </c>
      <c r="E9" s="7">
        <v>20</v>
      </c>
      <c r="F9" s="7">
        <v>1</v>
      </c>
      <c r="G9" s="8"/>
      <c r="H9" s="9"/>
      <c r="I9" s="11">
        <f>ROUND((E9*G9),2)</f>
        <v>0</v>
      </c>
      <c r="J9" s="11">
        <f>ROUND((I9+(I9*H9)),2)</f>
        <v>0</v>
      </c>
      <c r="K9" s="11"/>
    </row>
    <row r="10" spans="1:11" ht="50.25" customHeight="1">
      <c r="A10" s="170" t="s">
        <v>536</v>
      </c>
      <c r="B10" s="175" t="s">
        <v>537</v>
      </c>
      <c r="C10" s="13"/>
      <c r="D10" s="188" t="s">
        <v>15</v>
      </c>
      <c r="E10" s="7">
        <v>5</v>
      </c>
      <c r="F10" s="7">
        <v>1</v>
      </c>
      <c r="G10" s="8"/>
      <c r="H10" s="9"/>
      <c r="I10" s="16">
        <f>ROUND((E10*G10),2)</f>
        <v>0</v>
      </c>
      <c r="J10" s="16">
        <f>ROUND((I10+(I10*H10)),2)</f>
        <v>0</v>
      </c>
      <c r="K10" s="16"/>
    </row>
    <row r="11" spans="1:11" ht="39.75" customHeight="1">
      <c r="A11" s="190" t="s">
        <v>411</v>
      </c>
      <c r="B11" s="191"/>
      <c r="C11" s="191"/>
      <c r="D11" s="191"/>
      <c r="E11" s="191"/>
      <c r="F11" s="191"/>
      <c r="G11" s="191"/>
      <c r="H11" s="192"/>
      <c r="I11" s="16">
        <f>SUM(I6:I10)</f>
        <v>0</v>
      </c>
      <c r="J11" s="16">
        <f>SUM(J6:J10)</f>
        <v>0</v>
      </c>
      <c r="K11" s="16"/>
    </row>
    <row r="12" spans="1:11" ht="37.5" customHeight="1">
      <c r="B12" s="193" t="s">
        <v>51</v>
      </c>
      <c r="C12" s="193"/>
      <c r="D12" s="193"/>
      <c r="E12" s="193"/>
      <c r="F12" s="193"/>
      <c r="G12" s="193"/>
      <c r="H12" s="193"/>
      <c r="I12" s="193"/>
      <c r="J12" s="193"/>
    </row>
    <row r="13" spans="1:11" ht="20.25" customHeight="1">
      <c r="B13" s="189"/>
      <c r="C13" s="189"/>
      <c r="D13" s="189"/>
      <c r="E13" s="189"/>
      <c r="F13" s="189"/>
      <c r="G13" s="189"/>
      <c r="H13" s="189"/>
      <c r="I13" s="189"/>
      <c r="J13" s="189"/>
    </row>
    <row r="14" spans="1:11" ht="102" customHeight="1">
      <c r="B14" s="194" t="s">
        <v>471</v>
      </c>
      <c r="C14" s="194"/>
      <c r="D14" s="194"/>
      <c r="E14" s="194"/>
      <c r="F14" s="194"/>
      <c r="G14" s="194"/>
      <c r="J14" s="3" t="s">
        <v>52</v>
      </c>
    </row>
    <row r="15" spans="1:11">
      <c r="B15" s="177"/>
      <c r="J15" s="3" t="s">
        <v>53</v>
      </c>
    </row>
    <row r="16" spans="1:11" ht="15">
      <c r="B16" s="176"/>
    </row>
    <row r="17" spans="2:3">
      <c r="B17" s="48"/>
      <c r="C17" s="48"/>
    </row>
  </sheetData>
  <mergeCells count="4">
    <mergeCell ref="B12:J12"/>
    <mergeCell ref="B13:J13"/>
    <mergeCell ref="A11:H11"/>
    <mergeCell ref="B14:G14"/>
  </mergeCells>
  <phoneticPr fontId="0" type="noConversion"/>
  <pageMargins left="0.39370078740157483" right="0.39370078740157483" top="0.59055118110236227" bottom="0.39370078740157483" header="0.51181102362204722" footer="0.51181102362204722"/>
  <pageSetup paperSize="9" scale="71" fitToHeight="2" orientation="landscape" r:id="rId1"/>
  <headerFooter alignWithMargins="0">
    <oddFooter>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topLeftCell="B7" zoomScaleNormal="100" workbookViewId="0">
      <selection activeCell="F6" sqref="F6"/>
    </sheetView>
  </sheetViews>
  <sheetFormatPr defaultRowHeight="12.75"/>
  <cols>
    <col min="1" max="1" width="4.125" style="19" customWidth="1"/>
    <col min="2" max="2" width="44.5" style="19" customWidth="1"/>
    <col min="3" max="3" width="35.875" style="19" customWidth="1"/>
    <col min="4" max="4" width="4.125" style="19" customWidth="1"/>
    <col min="5" max="5" width="9.375" style="19" customWidth="1"/>
    <col min="6" max="6" width="6.5" style="19" customWidth="1"/>
    <col min="7" max="7" width="7.625" style="19" customWidth="1"/>
    <col min="8" max="8" width="4.625" style="19" customWidth="1"/>
    <col min="9" max="9" width="10.875" style="19" customWidth="1"/>
    <col min="10" max="11" width="12.25" style="19" customWidth="1"/>
    <col min="12" max="16384" width="9" style="19"/>
  </cols>
  <sheetData>
    <row r="1" spans="1:11" s="3" customFormat="1" ht="21" customHeight="1">
      <c r="A1" s="1" t="s">
        <v>0</v>
      </c>
      <c r="B1" s="1"/>
      <c r="C1" s="2"/>
    </row>
    <row r="2" spans="1:11" s="3" customFormat="1" ht="24.75" customHeight="1">
      <c r="A2" s="1" t="s">
        <v>479</v>
      </c>
      <c r="B2" s="1"/>
      <c r="C2" s="2"/>
    </row>
    <row r="3" spans="1:11" ht="30" customHeight="1">
      <c r="A3" s="1" t="s">
        <v>234</v>
      </c>
      <c r="B3" s="18"/>
      <c r="C3" s="18"/>
      <c r="D3" s="18"/>
      <c r="E3" s="18"/>
      <c r="F3" s="18"/>
      <c r="G3" s="18"/>
      <c r="H3" s="18"/>
      <c r="I3" s="18"/>
      <c r="J3" s="18"/>
      <c r="K3" s="18"/>
    </row>
    <row r="4" spans="1:11" ht="33.75">
      <c r="A4" s="20" t="s">
        <v>1</v>
      </c>
      <c r="B4" s="20" t="s">
        <v>2</v>
      </c>
      <c r="C4" s="20" t="s">
        <v>114</v>
      </c>
      <c r="D4" s="20" t="s">
        <v>3</v>
      </c>
      <c r="E4" s="4" t="s">
        <v>143</v>
      </c>
      <c r="F4" s="4" t="s">
        <v>203</v>
      </c>
      <c r="G4" s="20" t="s">
        <v>58</v>
      </c>
      <c r="H4" s="20" t="s">
        <v>5</v>
      </c>
      <c r="I4" s="4" t="s">
        <v>245</v>
      </c>
      <c r="J4" s="4" t="s">
        <v>246</v>
      </c>
      <c r="K4" s="20" t="s">
        <v>141</v>
      </c>
    </row>
    <row r="5" spans="1:11">
      <c r="A5" s="20">
        <v>1</v>
      </c>
      <c r="B5" s="20">
        <v>2</v>
      </c>
      <c r="C5" s="20">
        <v>3</v>
      </c>
      <c r="D5" s="20">
        <v>4</v>
      </c>
      <c r="E5" s="4">
        <v>5</v>
      </c>
      <c r="F5" s="4"/>
      <c r="G5" s="20">
        <v>6</v>
      </c>
      <c r="H5" s="20">
        <v>7</v>
      </c>
      <c r="I5" s="4">
        <v>8</v>
      </c>
      <c r="J5" s="4">
        <v>9</v>
      </c>
      <c r="K5" s="20">
        <v>10</v>
      </c>
    </row>
    <row r="6" spans="1:11" ht="35.1" customHeight="1">
      <c r="A6" s="29" t="s">
        <v>63</v>
      </c>
      <c r="B6" s="21" t="s">
        <v>60</v>
      </c>
      <c r="C6" s="21"/>
      <c r="D6" s="29" t="s">
        <v>7</v>
      </c>
      <c r="E6" s="30">
        <v>250</v>
      </c>
      <c r="F6" s="30"/>
      <c r="G6" s="31"/>
      <c r="H6" s="32"/>
      <c r="I6" s="11">
        <f t="shared" ref="I6:I12" si="0">ROUND((E6*G6),2)</f>
        <v>0</v>
      </c>
      <c r="J6" s="11">
        <f t="shared" ref="J6:J12" si="1">ROUND((I6+(I6*H6)),2)</f>
        <v>0</v>
      </c>
      <c r="K6" s="11"/>
    </row>
    <row r="7" spans="1:11" ht="35.1" customHeight="1">
      <c r="A7" s="29" t="s">
        <v>64</v>
      </c>
      <c r="B7" s="21" t="s">
        <v>187</v>
      </c>
      <c r="C7" s="21"/>
      <c r="D7" s="29" t="s">
        <v>7</v>
      </c>
      <c r="E7" s="30">
        <v>1</v>
      </c>
      <c r="F7" s="30"/>
      <c r="G7" s="31"/>
      <c r="H7" s="32"/>
      <c r="I7" s="11">
        <f t="shared" si="0"/>
        <v>0</v>
      </c>
      <c r="J7" s="11">
        <f t="shared" si="1"/>
        <v>0</v>
      </c>
      <c r="K7" s="11"/>
    </row>
    <row r="8" spans="1:11" ht="35.1" customHeight="1">
      <c r="A8" s="29" t="s">
        <v>65</v>
      </c>
      <c r="B8" s="21" t="s">
        <v>61</v>
      </c>
      <c r="C8" s="21"/>
      <c r="D8" s="29" t="s">
        <v>7</v>
      </c>
      <c r="E8" s="30">
        <v>500</v>
      </c>
      <c r="F8" s="30"/>
      <c r="G8" s="31"/>
      <c r="H8" s="32"/>
      <c r="I8" s="11">
        <f t="shared" si="0"/>
        <v>0</v>
      </c>
      <c r="J8" s="11">
        <f t="shared" si="1"/>
        <v>0</v>
      </c>
      <c r="K8" s="11"/>
    </row>
    <row r="9" spans="1:11" ht="35.1" customHeight="1">
      <c r="A9" s="29" t="s">
        <v>66</v>
      </c>
      <c r="B9" s="21" t="s">
        <v>70</v>
      </c>
      <c r="C9" s="21"/>
      <c r="D9" s="29" t="s">
        <v>7</v>
      </c>
      <c r="E9" s="30">
        <v>100</v>
      </c>
      <c r="F9" s="30"/>
      <c r="G9" s="31"/>
      <c r="H9" s="32"/>
      <c r="I9" s="11">
        <f t="shared" si="0"/>
        <v>0</v>
      </c>
      <c r="J9" s="11">
        <f t="shared" si="1"/>
        <v>0</v>
      </c>
      <c r="K9" s="11"/>
    </row>
    <row r="10" spans="1:11" ht="35.1" customHeight="1">
      <c r="A10" s="29" t="s">
        <v>67</v>
      </c>
      <c r="B10" s="21" t="s">
        <v>62</v>
      </c>
      <c r="C10" s="21"/>
      <c r="D10" s="29" t="s">
        <v>7</v>
      </c>
      <c r="E10" s="30">
        <v>3</v>
      </c>
      <c r="F10" s="30"/>
      <c r="G10" s="31"/>
      <c r="H10" s="32"/>
      <c r="I10" s="11">
        <f t="shared" si="0"/>
        <v>0</v>
      </c>
      <c r="J10" s="11">
        <f t="shared" si="1"/>
        <v>0</v>
      </c>
      <c r="K10" s="11"/>
    </row>
    <row r="11" spans="1:11" ht="42.6" customHeight="1">
      <c r="A11" s="29" t="s">
        <v>68</v>
      </c>
      <c r="B11" s="21" t="s">
        <v>188</v>
      </c>
      <c r="C11" s="21"/>
      <c r="D11" s="20" t="s">
        <v>7</v>
      </c>
      <c r="E11" s="20">
        <v>8</v>
      </c>
      <c r="F11" s="20"/>
      <c r="G11" s="23"/>
      <c r="H11" s="32"/>
      <c r="I11" s="11">
        <f t="shared" si="0"/>
        <v>0</v>
      </c>
      <c r="J11" s="11">
        <f t="shared" si="1"/>
        <v>0</v>
      </c>
      <c r="K11" s="11"/>
    </row>
    <row r="12" spans="1:11" s="3" customFormat="1" ht="42.6" customHeight="1">
      <c r="A12" s="146" t="s">
        <v>321</v>
      </c>
      <c r="B12" s="21" t="s">
        <v>409</v>
      </c>
      <c r="C12" s="21"/>
      <c r="D12" s="20" t="s">
        <v>7</v>
      </c>
      <c r="E12" s="20">
        <v>10</v>
      </c>
      <c r="F12" s="20"/>
      <c r="G12" s="23"/>
      <c r="H12" s="32"/>
      <c r="I12" s="33">
        <f t="shared" si="0"/>
        <v>0</v>
      </c>
      <c r="J12" s="11">
        <f t="shared" si="1"/>
        <v>0</v>
      </c>
      <c r="K12" s="33"/>
    </row>
    <row r="13" spans="1:11" ht="21" customHeight="1">
      <c r="A13" s="190" t="s">
        <v>412</v>
      </c>
      <c r="B13" s="191"/>
      <c r="C13" s="191"/>
      <c r="D13" s="191"/>
      <c r="E13" s="191"/>
      <c r="F13" s="191"/>
      <c r="G13" s="191"/>
      <c r="H13" s="192"/>
      <c r="I13" s="33">
        <f>SUM(I6:I12)</f>
        <v>0</v>
      </c>
      <c r="J13" s="33">
        <f>SUM(J6:J12)</f>
        <v>0</v>
      </c>
      <c r="K13" s="33"/>
    </row>
    <row r="17" spans="2:11">
      <c r="B17" s="195" t="s">
        <v>150</v>
      </c>
      <c r="C17" s="195"/>
      <c r="D17" s="195"/>
      <c r="E17" s="195"/>
      <c r="F17" s="195"/>
      <c r="G17" s="195"/>
      <c r="H17" s="195"/>
      <c r="I17" s="195"/>
      <c r="J17" s="19" t="s">
        <v>52</v>
      </c>
    </row>
    <row r="18" spans="2:11">
      <c r="J18" s="28" t="s">
        <v>53</v>
      </c>
      <c r="K18" s="28"/>
    </row>
    <row r="22" spans="2:11">
      <c r="B22" s="48"/>
      <c r="C22" s="48"/>
    </row>
  </sheetData>
  <mergeCells count="2">
    <mergeCell ref="B17:I17"/>
    <mergeCell ref="A13:H13"/>
  </mergeCells>
  <phoneticPr fontId="0" type="noConversion"/>
  <pageMargins left="0.75" right="0.75" top="1" bottom="1" header="0.5" footer="0.5"/>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topLeftCell="A4" workbookViewId="0">
      <selection activeCell="G6" sqref="G6:H11"/>
    </sheetView>
  </sheetViews>
  <sheetFormatPr defaultRowHeight="12.75"/>
  <cols>
    <col min="1" max="1" width="4.5" style="19" customWidth="1"/>
    <col min="2" max="2" width="48.75" style="19" customWidth="1"/>
    <col min="3" max="3" width="26.75" style="19" customWidth="1"/>
    <col min="4" max="4" width="4.125" style="19" customWidth="1"/>
    <col min="5" max="6" width="9.375" style="19" customWidth="1"/>
    <col min="7" max="8" width="7.625" style="19" customWidth="1"/>
    <col min="9" max="9" width="13" style="19" customWidth="1"/>
    <col min="10" max="11" width="11.375" style="19" customWidth="1"/>
    <col min="12" max="16384" width="9" style="19"/>
  </cols>
  <sheetData>
    <row r="1" spans="1:11" s="3" customFormat="1" ht="21" customHeight="1">
      <c r="A1" s="1" t="s">
        <v>0</v>
      </c>
      <c r="B1" s="1"/>
      <c r="C1" s="2"/>
    </row>
    <row r="2" spans="1:11" s="3" customFormat="1" ht="24.75" customHeight="1">
      <c r="A2" s="1" t="s">
        <v>479</v>
      </c>
      <c r="B2" s="1"/>
      <c r="C2" s="2"/>
    </row>
    <row r="3" spans="1:11" ht="30" customHeight="1">
      <c r="A3" s="1" t="s">
        <v>235</v>
      </c>
      <c r="B3" s="18"/>
      <c r="C3" s="18"/>
      <c r="D3" s="18"/>
      <c r="E3" s="18"/>
      <c r="F3" s="18"/>
      <c r="G3" s="18"/>
      <c r="H3" s="18"/>
      <c r="I3" s="18"/>
      <c r="J3" s="18"/>
      <c r="K3" s="18"/>
    </row>
    <row r="4" spans="1:11" ht="33.75">
      <c r="A4" s="20" t="s">
        <v>1</v>
      </c>
      <c r="B4" s="20" t="s">
        <v>2</v>
      </c>
      <c r="C4" s="20" t="s">
        <v>113</v>
      </c>
      <c r="D4" s="20" t="s">
        <v>3</v>
      </c>
      <c r="E4" s="4" t="s">
        <v>144</v>
      </c>
      <c r="F4" s="4" t="s">
        <v>203</v>
      </c>
      <c r="G4" s="20" t="s">
        <v>58</v>
      </c>
      <c r="H4" s="20" t="s">
        <v>5</v>
      </c>
      <c r="I4" s="4" t="s">
        <v>245</v>
      </c>
      <c r="J4" s="4" t="s">
        <v>246</v>
      </c>
      <c r="K4" s="20" t="s">
        <v>141</v>
      </c>
    </row>
    <row r="5" spans="1:11">
      <c r="A5" s="20">
        <v>1</v>
      </c>
      <c r="B5" s="20">
        <v>2</v>
      </c>
      <c r="C5" s="20">
        <v>3</v>
      </c>
      <c r="D5" s="20">
        <v>4</v>
      </c>
      <c r="E5" s="4">
        <v>5</v>
      </c>
      <c r="F5" s="4">
        <v>6</v>
      </c>
      <c r="G5" s="20">
        <v>7</v>
      </c>
      <c r="H5" s="20">
        <v>8</v>
      </c>
      <c r="I5" s="4">
        <v>9</v>
      </c>
      <c r="J5" s="4">
        <v>10</v>
      </c>
      <c r="K5" s="20">
        <v>11</v>
      </c>
    </row>
    <row r="6" spans="1:11" ht="60.75" customHeight="1">
      <c r="A6" s="20" t="s">
        <v>130</v>
      </c>
      <c r="B6" s="21" t="s">
        <v>189</v>
      </c>
      <c r="C6" s="49"/>
      <c r="D6" s="20" t="s">
        <v>15</v>
      </c>
      <c r="E6" s="4">
        <v>2</v>
      </c>
      <c r="F6" s="4"/>
      <c r="G6" s="72"/>
      <c r="H6" s="22"/>
      <c r="I6" s="11">
        <f t="shared" ref="I6:I11" si="0">ROUND((E6*G6),2)</f>
        <v>0</v>
      </c>
      <c r="J6" s="11">
        <f t="shared" ref="J6:J11" si="1">ROUND((I6+(I6*H6)),2)</f>
        <v>0</v>
      </c>
      <c r="K6" s="74"/>
    </row>
    <row r="7" spans="1:11" ht="60.75" customHeight="1">
      <c r="A7" s="20" t="s">
        <v>131</v>
      </c>
      <c r="B7" s="21" t="s">
        <v>125</v>
      </c>
      <c r="C7" s="21"/>
      <c r="D7" s="20" t="s">
        <v>7</v>
      </c>
      <c r="E7" s="4">
        <v>120</v>
      </c>
      <c r="F7" s="4"/>
      <c r="G7" s="72"/>
      <c r="H7" s="22"/>
      <c r="I7" s="11">
        <f t="shared" si="0"/>
        <v>0</v>
      </c>
      <c r="J7" s="11">
        <f t="shared" si="1"/>
        <v>0</v>
      </c>
      <c r="K7" s="74"/>
    </row>
    <row r="8" spans="1:11" ht="60.75" customHeight="1">
      <c r="A8" s="20" t="s">
        <v>132</v>
      </c>
      <c r="B8" s="21" t="s">
        <v>468</v>
      </c>
      <c r="C8" s="20"/>
      <c r="D8" s="20" t="s">
        <v>15</v>
      </c>
      <c r="E8" s="4">
        <v>80</v>
      </c>
      <c r="F8" s="4"/>
      <c r="G8" s="72"/>
      <c r="H8" s="44"/>
      <c r="I8" s="11">
        <f t="shared" si="0"/>
        <v>0</v>
      </c>
      <c r="J8" s="11">
        <f t="shared" si="1"/>
        <v>0</v>
      </c>
      <c r="K8" s="74"/>
    </row>
    <row r="9" spans="1:11" ht="60" customHeight="1">
      <c r="A9" s="20" t="s">
        <v>133</v>
      </c>
      <c r="B9" s="21" t="s">
        <v>126</v>
      </c>
      <c r="C9" s="21"/>
      <c r="D9" s="20" t="s">
        <v>7</v>
      </c>
      <c r="E9" s="20">
        <v>20</v>
      </c>
      <c r="F9" s="20"/>
      <c r="G9" s="72"/>
      <c r="H9" s="22"/>
      <c r="I9" s="11">
        <f t="shared" si="0"/>
        <v>0</v>
      </c>
      <c r="J9" s="11">
        <f t="shared" si="1"/>
        <v>0</v>
      </c>
      <c r="K9" s="74"/>
    </row>
    <row r="10" spans="1:11" ht="60" customHeight="1">
      <c r="A10" s="20" t="s">
        <v>134</v>
      </c>
      <c r="B10" s="21" t="s">
        <v>127</v>
      </c>
      <c r="C10" s="21"/>
      <c r="D10" s="20" t="s">
        <v>7</v>
      </c>
      <c r="E10" s="20">
        <v>5</v>
      </c>
      <c r="F10" s="20"/>
      <c r="G10" s="72"/>
      <c r="H10" s="22"/>
      <c r="I10" s="11">
        <f t="shared" si="0"/>
        <v>0</v>
      </c>
      <c r="J10" s="11">
        <f t="shared" si="1"/>
        <v>0</v>
      </c>
      <c r="K10" s="74"/>
    </row>
    <row r="11" spans="1:11" ht="37.5" customHeight="1">
      <c r="A11" s="20" t="s">
        <v>288</v>
      </c>
      <c r="B11" s="21" t="s">
        <v>59</v>
      </c>
      <c r="C11" s="21"/>
      <c r="D11" s="20" t="s">
        <v>7</v>
      </c>
      <c r="E11" s="20">
        <v>250</v>
      </c>
      <c r="F11" s="20"/>
      <c r="G11" s="73"/>
      <c r="H11" s="22"/>
      <c r="I11" s="11">
        <f t="shared" si="0"/>
        <v>0</v>
      </c>
      <c r="J11" s="11">
        <f t="shared" si="1"/>
        <v>0</v>
      </c>
      <c r="K11" s="74"/>
    </row>
    <row r="12" spans="1:11" ht="28.5" customHeight="1">
      <c r="A12" s="196" t="s">
        <v>423</v>
      </c>
      <c r="B12" s="197"/>
      <c r="C12" s="197"/>
      <c r="D12" s="197"/>
      <c r="E12" s="197"/>
      <c r="F12" s="197"/>
      <c r="G12" s="197"/>
      <c r="H12" s="198"/>
      <c r="I12" s="33">
        <f>SUM(I6:I11)</f>
        <v>0</v>
      </c>
      <c r="J12" s="27">
        <f>SUM(J6:J11)</f>
        <v>0</v>
      </c>
      <c r="K12" s="27"/>
    </row>
    <row r="15" spans="1:11">
      <c r="B15" s="48" t="s">
        <v>450</v>
      </c>
    </row>
    <row r="16" spans="1:11">
      <c r="J16" s="19" t="s">
        <v>52</v>
      </c>
      <c r="K16" s="28"/>
    </row>
    <row r="17" spans="2:10" ht="14.25">
      <c r="E17" s="1"/>
      <c r="F17" s="1"/>
      <c r="J17" s="28" t="s">
        <v>53</v>
      </c>
    </row>
    <row r="18" spans="2:10">
      <c r="B18" s="48"/>
      <c r="C18" s="48"/>
    </row>
  </sheetData>
  <mergeCells count="1">
    <mergeCell ref="A12:H12"/>
  </mergeCells>
  <phoneticPr fontId="0" type="noConversion"/>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K35"/>
  <sheetViews>
    <sheetView topLeftCell="A13" workbookViewId="0">
      <selection activeCell="J31" sqref="J31"/>
    </sheetView>
  </sheetViews>
  <sheetFormatPr defaultRowHeight="14.25"/>
  <cols>
    <col min="1" max="1" width="6.5" customWidth="1"/>
    <col min="2" max="2" width="32.375" customWidth="1"/>
    <col min="3" max="3" width="20.5" customWidth="1"/>
    <col min="7" max="7" width="11.5" style="63" customWidth="1"/>
    <col min="8" max="8" width="5.875" style="63" customWidth="1"/>
    <col min="9" max="9" width="12.125" style="63" customWidth="1"/>
    <col min="10" max="11" width="12.375" style="63" customWidth="1"/>
  </cols>
  <sheetData>
    <row r="1" spans="1:11">
      <c r="A1" s="1" t="s">
        <v>0</v>
      </c>
    </row>
    <row r="2" spans="1:11">
      <c r="A2" s="1" t="s">
        <v>479</v>
      </c>
    </row>
    <row r="3" spans="1:11">
      <c r="A3" s="50"/>
      <c r="B3" s="51"/>
      <c r="C3" s="50"/>
      <c r="D3" s="50"/>
      <c r="E3" s="50"/>
      <c r="F3" s="50"/>
      <c r="G3" s="64"/>
      <c r="H3" s="64"/>
      <c r="I3" s="64"/>
      <c r="J3" s="64"/>
      <c r="K3" s="64"/>
    </row>
    <row r="4" spans="1:11">
      <c r="A4" s="51" t="s">
        <v>236</v>
      </c>
      <c r="B4" s="51"/>
      <c r="C4" s="50"/>
      <c r="D4" s="50"/>
      <c r="E4" s="50"/>
      <c r="F4" s="50"/>
      <c r="G4" s="64"/>
      <c r="H4" s="64"/>
      <c r="I4" s="64"/>
      <c r="J4" s="64"/>
      <c r="K4" s="64"/>
    </row>
    <row r="5" spans="1:11" ht="51">
      <c r="A5" s="52" t="s">
        <v>73</v>
      </c>
      <c r="B5" s="52" t="s">
        <v>74</v>
      </c>
      <c r="C5" s="52" t="s">
        <v>117</v>
      </c>
      <c r="D5" s="52" t="s">
        <v>75</v>
      </c>
      <c r="E5" s="52" t="s">
        <v>76</v>
      </c>
      <c r="F5" s="52" t="s">
        <v>247</v>
      </c>
      <c r="G5" s="52" t="s">
        <v>77</v>
      </c>
      <c r="H5" s="52" t="s">
        <v>78</v>
      </c>
      <c r="I5" s="52" t="s">
        <v>283</v>
      </c>
      <c r="J5" s="52" t="s">
        <v>284</v>
      </c>
      <c r="K5" s="52" t="s">
        <v>141</v>
      </c>
    </row>
    <row r="6" spans="1:11">
      <c r="A6" s="52">
        <v>1</v>
      </c>
      <c r="B6" s="52">
        <v>2</v>
      </c>
      <c r="C6" s="52">
        <v>3</v>
      </c>
      <c r="D6" s="52">
        <v>4</v>
      </c>
      <c r="E6" s="52">
        <v>5</v>
      </c>
      <c r="F6" s="52">
        <v>6</v>
      </c>
      <c r="G6" s="52">
        <v>7</v>
      </c>
      <c r="H6" s="52">
        <v>8</v>
      </c>
      <c r="I6" s="52">
        <v>9</v>
      </c>
      <c r="J6" s="52">
        <v>10</v>
      </c>
      <c r="K6" s="52">
        <v>11</v>
      </c>
    </row>
    <row r="7" spans="1:11">
      <c r="A7" s="54" t="s">
        <v>291</v>
      </c>
      <c r="B7" s="53" t="s">
        <v>79</v>
      </c>
      <c r="C7" s="52"/>
      <c r="D7" s="54" t="s">
        <v>7</v>
      </c>
      <c r="E7" s="54">
        <v>1000</v>
      </c>
      <c r="F7" s="54"/>
      <c r="G7" s="178"/>
      <c r="H7" s="65"/>
      <c r="I7" s="10">
        <f>G7</f>
        <v>0</v>
      </c>
      <c r="J7" s="10">
        <f t="shared" ref="J7:J25" si="0">ROUND(((I7*H7)+I7),2)</f>
        <v>0</v>
      </c>
      <c r="K7" s="66"/>
    </row>
    <row r="8" spans="1:11">
      <c r="A8" s="54" t="s">
        <v>292</v>
      </c>
      <c r="B8" s="53" t="s">
        <v>80</v>
      </c>
      <c r="C8" s="52"/>
      <c r="D8" s="54" t="s">
        <v>7</v>
      </c>
      <c r="E8" s="55">
        <v>2000</v>
      </c>
      <c r="F8" s="55"/>
      <c r="G8" s="178"/>
      <c r="H8" s="65"/>
      <c r="I8" s="10">
        <f t="shared" ref="I8:I13" si="1">ROUND((E8*G8),2)</f>
        <v>0</v>
      </c>
      <c r="J8" s="10">
        <f t="shared" si="0"/>
        <v>0</v>
      </c>
      <c r="K8" s="66"/>
    </row>
    <row r="9" spans="1:11">
      <c r="A9" s="54" t="s">
        <v>293</v>
      </c>
      <c r="B9" s="53" t="s">
        <v>81</v>
      </c>
      <c r="C9" s="52"/>
      <c r="D9" s="54" t="s">
        <v>7</v>
      </c>
      <c r="E9" s="54">
        <v>1000</v>
      </c>
      <c r="F9" s="54"/>
      <c r="G9" s="178"/>
      <c r="H9" s="65"/>
      <c r="I9" s="10">
        <f t="shared" si="1"/>
        <v>0</v>
      </c>
      <c r="J9" s="10">
        <f t="shared" si="0"/>
        <v>0</v>
      </c>
      <c r="K9" s="66"/>
    </row>
    <row r="10" spans="1:11" ht="25.5">
      <c r="A10" s="54" t="s">
        <v>294</v>
      </c>
      <c r="B10" s="53" t="s">
        <v>427</v>
      </c>
      <c r="C10" s="52"/>
      <c r="D10" s="54" t="s">
        <v>7</v>
      </c>
      <c r="E10" s="54">
        <v>1000</v>
      </c>
      <c r="F10" s="54"/>
      <c r="G10" s="178"/>
      <c r="H10" s="65"/>
      <c r="I10" s="10">
        <f t="shared" si="1"/>
        <v>0</v>
      </c>
      <c r="J10" s="10">
        <f t="shared" si="0"/>
        <v>0</v>
      </c>
      <c r="K10" s="66"/>
    </row>
    <row r="11" spans="1:11" ht="38.25">
      <c r="A11" s="54" t="s">
        <v>295</v>
      </c>
      <c r="B11" s="53" t="s">
        <v>428</v>
      </c>
      <c r="C11" s="52"/>
      <c r="D11" s="54" t="s">
        <v>7</v>
      </c>
      <c r="E11" s="55">
        <v>3000</v>
      </c>
      <c r="F11" s="55"/>
      <c r="G11" s="178"/>
      <c r="H11" s="65"/>
      <c r="I11" s="10">
        <f t="shared" si="1"/>
        <v>0</v>
      </c>
      <c r="J11" s="10">
        <f t="shared" si="0"/>
        <v>0</v>
      </c>
      <c r="K11" s="66"/>
    </row>
    <row r="12" spans="1:11">
      <c r="A12" s="54" t="s">
        <v>296</v>
      </c>
      <c r="B12" s="53" t="s">
        <v>82</v>
      </c>
      <c r="C12" s="56"/>
      <c r="D12" s="54" t="s">
        <v>7</v>
      </c>
      <c r="E12" s="55">
        <v>1</v>
      </c>
      <c r="F12" s="55"/>
      <c r="G12" s="178"/>
      <c r="H12" s="65"/>
      <c r="I12" s="10">
        <f t="shared" si="1"/>
        <v>0</v>
      </c>
      <c r="J12" s="10">
        <f t="shared" si="0"/>
        <v>0</v>
      </c>
      <c r="K12" s="66"/>
    </row>
    <row r="13" spans="1:11" ht="25.5">
      <c r="A13" s="54" t="s">
        <v>297</v>
      </c>
      <c r="B13" s="53" t="s">
        <v>83</v>
      </c>
      <c r="C13" s="52"/>
      <c r="D13" s="54" t="s">
        <v>7</v>
      </c>
      <c r="E13" s="55">
        <v>500</v>
      </c>
      <c r="F13" s="55"/>
      <c r="G13" s="178"/>
      <c r="H13" s="65"/>
      <c r="I13" s="10">
        <f t="shared" si="1"/>
        <v>0</v>
      </c>
      <c r="J13" s="10">
        <f t="shared" si="0"/>
        <v>0</v>
      </c>
      <c r="K13" s="66"/>
    </row>
    <row r="14" spans="1:11" ht="25.5">
      <c r="A14" s="54" t="s">
        <v>298</v>
      </c>
      <c r="B14" s="53" t="s">
        <v>84</v>
      </c>
      <c r="C14" s="52"/>
      <c r="D14" s="54" t="s">
        <v>7</v>
      </c>
      <c r="E14" s="55">
        <v>2000</v>
      </c>
      <c r="F14" s="55"/>
      <c r="G14" s="178"/>
      <c r="H14" s="65"/>
      <c r="I14" s="10">
        <f t="shared" ref="I14:I22" si="2">ROUND((E14*G14),2)</f>
        <v>0</v>
      </c>
      <c r="J14" s="10">
        <f t="shared" si="0"/>
        <v>0</v>
      </c>
      <c r="K14" s="66"/>
    </row>
    <row r="15" spans="1:11" ht="25.5">
      <c r="A15" s="54" t="s">
        <v>299</v>
      </c>
      <c r="B15" s="53" t="s">
        <v>85</v>
      </c>
      <c r="C15" s="52"/>
      <c r="D15" s="54" t="s">
        <v>7</v>
      </c>
      <c r="E15" s="54">
        <v>50</v>
      </c>
      <c r="F15" s="54"/>
      <c r="G15" s="178"/>
      <c r="H15" s="65"/>
      <c r="I15" s="10">
        <f t="shared" si="2"/>
        <v>0</v>
      </c>
      <c r="J15" s="10">
        <f t="shared" si="0"/>
        <v>0</v>
      </c>
      <c r="K15" s="66"/>
    </row>
    <row r="16" spans="1:11" ht="25.5">
      <c r="A16" s="54" t="s">
        <v>300</v>
      </c>
      <c r="B16" s="53" t="s">
        <v>86</v>
      </c>
      <c r="C16" s="52"/>
      <c r="D16" s="54" t="s">
        <v>12</v>
      </c>
      <c r="E16" s="54">
        <v>50</v>
      </c>
      <c r="F16" s="54"/>
      <c r="G16" s="178"/>
      <c r="H16" s="65"/>
      <c r="I16" s="10">
        <f t="shared" si="2"/>
        <v>0</v>
      </c>
      <c r="J16" s="10">
        <f t="shared" si="0"/>
        <v>0</v>
      </c>
      <c r="K16" s="66"/>
    </row>
    <row r="17" spans="1:11" ht="25.5">
      <c r="A17" s="54" t="s">
        <v>301</v>
      </c>
      <c r="B17" s="53" t="s">
        <v>87</v>
      </c>
      <c r="C17" s="52"/>
      <c r="D17" s="54" t="s">
        <v>12</v>
      </c>
      <c r="E17" s="54">
        <v>1000</v>
      </c>
      <c r="F17" s="54"/>
      <c r="G17" s="178"/>
      <c r="H17" s="65"/>
      <c r="I17" s="10">
        <f t="shared" si="2"/>
        <v>0</v>
      </c>
      <c r="J17" s="10">
        <f t="shared" si="0"/>
        <v>0</v>
      </c>
      <c r="K17" s="66"/>
    </row>
    <row r="18" spans="1:11" ht="38.25">
      <c r="A18" s="54" t="s">
        <v>302</v>
      </c>
      <c r="B18" s="53" t="s">
        <v>88</v>
      </c>
      <c r="C18" s="52"/>
      <c r="D18" s="54" t="s">
        <v>12</v>
      </c>
      <c r="E18" s="54">
        <v>3</v>
      </c>
      <c r="F18" s="54"/>
      <c r="G18" s="178"/>
      <c r="H18" s="65"/>
      <c r="I18" s="10">
        <f t="shared" si="2"/>
        <v>0</v>
      </c>
      <c r="J18" s="10">
        <f t="shared" si="0"/>
        <v>0</v>
      </c>
      <c r="K18" s="66"/>
    </row>
    <row r="19" spans="1:11" ht="25.5">
      <c r="A19" s="54" t="s">
        <v>303</v>
      </c>
      <c r="B19" s="53" t="s">
        <v>89</v>
      </c>
      <c r="C19" s="56"/>
      <c r="D19" s="56" t="s">
        <v>7</v>
      </c>
      <c r="E19" s="57">
        <v>1</v>
      </c>
      <c r="F19" s="57"/>
      <c r="G19" s="178"/>
      <c r="H19" s="65"/>
      <c r="I19" s="10">
        <f t="shared" si="2"/>
        <v>0</v>
      </c>
      <c r="J19" s="10">
        <f t="shared" si="0"/>
        <v>0</v>
      </c>
      <c r="K19" s="66"/>
    </row>
    <row r="20" spans="1:11" ht="25.5">
      <c r="A20" s="54" t="s">
        <v>304</v>
      </c>
      <c r="B20" s="53" t="s">
        <v>90</v>
      </c>
      <c r="C20" s="56"/>
      <c r="D20" s="54" t="s">
        <v>7</v>
      </c>
      <c r="E20" s="54">
        <v>1</v>
      </c>
      <c r="F20" s="54"/>
      <c r="G20" s="178"/>
      <c r="H20" s="65"/>
      <c r="I20" s="10">
        <f t="shared" si="2"/>
        <v>0</v>
      </c>
      <c r="J20" s="10">
        <f t="shared" si="0"/>
        <v>0</v>
      </c>
      <c r="K20" s="66"/>
    </row>
    <row r="21" spans="1:11" ht="34.5" customHeight="1">
      <c r="A21" s="54" t="s">
        <v>305</v>
      </c>
      <c r="B21" s="53" t="s">
        <v>91</v>
      </c>
      <c r="C21" s="52"/>
      <c r="D21" s="54" t="s">
        <v>12</v>
      </c>
      <c r="E21" s="55">
        <v>3200</v>
      </c>
      <c r="F21" s="55"/>
      <c r="G21" s="178"/>
      <c r="H21" s="65"/>
      <c r="I21" s="10">
        <f t="shared" si="2"/>
        <v>0</v>
      </c>
      <c r="J21" s="10">
        <f t="shared" si="0"/>
        <v>0</v>
      </c>
      <c r="K21" s="66"/>
    </row>
    <row r="22" spans="1:11" ht="25.5">
      <c r="A22" s="54" t="s">
        <v>306</v>
      </c>
      <c r="B22" s="53" t="s">
        <v>92</v>
      </c>
      <c r="C22" s="52"/>
      <c r="D22" s="54" t="s">
        <v>12</v>
      </c>
      <c r="E22" s="54">
        <v>60</v>
      </c>
      <c r="F22" s="54"/>
      <c r="G22" s="178"/>
      <c r="H22" s="65"/>
      <c r="I22" s="10">
        <f t="shared" si="2"/>
        <v>0</v>
      </c>
      <c r="J22" s="10">
        <f t="shared" si="0"/>
        <v>0</v>
      </c>
      <c r="K22" s="66"/>
    </row>
    <row r="23" spans="1:11" ht="25.5">
      <c r="A23" s="54" t="s">
        <v>307</v>
      </c>
      <c r="B23" s="53" t="s">
        <v>93</v>
      </c>
      <c r="C23" s="52"/>
      <c r="D23" s="54" t="s">
        <v>7</v>
      </c>
      <c r="E23" s="54">
        <v>1</v>
      </c>
      <c r="F23" s="54"/>
      <c r="G23" s="178"/>
      <c r="H23" s="65"/>
      <c r="I23" s="10">
        <f>E23*G23</f>
        <v>0</v>
      </c>
      <c r="J23" s="10">
        <f t="shared" si="0"/>
        <v>0</v>
      </c>
      <c r="K23" s="66"/>
    </row>
    <row r="24" spans="1:11" ht="26.25" customHeight="1">
      <c r="A24" s="54" t="s">
        <v>308</v>
      </c>
      <c r="B24" s="53" t="s">
        <v>94</v>
      </c>
      <c r="C24" s="52"/>
      <c r="D24" s="54" t="s">
        <v>7</v>
      </c>
      <c r="E24" s="54">
        <v>1</v>
      </c>
      <c r="F24" s="54"/>
      <c r="G24" s="178"/>
      <c r="H24" s="65"/>
      <c r="I24" s="10">
        <f>ROUND((E24*G24),2)</f>
        <v>0</v>
      </c>
      <c r="J24" s="10">
        <f t="shared" si="0"/>
        <v>0</v>
      </c>
      <c r="K24" s="66"/>
    </row>
    <row r="25" spans="1:11" ht="42.75" customHeight="1">
      <c r="A25" s="54" t="s">
        <v>309</v>
      </c>
      <c r="B25" s="36" t="s">
        <v>95</v>
      </c>
      <c r="C25" s="35"/>
      <c r="D25" s="37" t="s">
        <v>7</v>
      </c>
      <c r="E25" s="37">
        <v>1</v>
      </c>
      <c r="F25" s="37"/>
      <c r="G25" s="178"/>
      <c r="H25" s="58"/>
      <c r="I25" s="10">
        <f>ROUND((E25*G25),2)</f>
        <v>0</v>
      </c>
      <c r="J25" s="10">
        <f t="shared" si="0"/>
        <v>0</v>
      </c>
      <c r="K25" s="66"/>
    </row>
    <row r="26" spans="1:11" s="143" customFormat="1" ht="38.25">
      <c r="A26" s="54" t="s">
        <v>310</v>
      </c>
      <c r="B26" s="36" t="s">
        <v>96</v>
      </c>
      <c r="C26" s="35"/>
      <c r="D26" s="37" t="s">
        <v>7</v>
      </c>
      <c r="E26" s="38">
        <v>1</v>
      </c>
      <c r="F26" s="38"/>
      <c r="G26" s="178"/>
      <c r="H26" s="58"/>
      <c r="I26" s="10">
        <f>ROUND((E25*G25),2)</f>
        <v>0</v>
      </c>
      <c r="J26" s="10">
        <f>ROUND(((I26*H25)+I26),2)</f>
        <v>0</v>
      </c>
      <c r="K26" s="142"/>
    </row>
    <row r="27" spans="1:11" s="143" customFormat="1" ht="38.25">
      <c r="A27" s="54" t="s">
        <v>311</v>
      </c>
      <c r="B27" s="36" t="s">
        <v>97</v>
      </c>
      <c r="C27" s="35"/>
      <c r="D27" s="37" t="s">
        <v>7</v>
      </c>
      <c r="E27" s="37">
        <v>1</v>
      </c>
      <c r="F27" s="37"/>
      <c r="G27" s="178"/>
      <c r="H27" s="58"/>
      <c r="I27" s="10">
        <f>ROUND((E26*G26),2)</f>
        <v>0</v>
      </c>
      <c r="J27" s="10">
        <f>ROUND(((I27*H26)+I27),2)</f>
        <v>0</v>
      </c>
      <c r="K27" s="142"/>
    </row>
    <row r="28" spans="1:11" s="143" customFormat="1" ht="37.5" customHeight="1">
      <c r="A28" s="54" t="s">
        <v>312</v>
      </c>
      <c r="B28" s="36" t="s">
        <v>118</v>
      </c>
      <c r="C28" s="35"/>
      <c r="D28" s="37" t="s">
        <v>7</v>
      </c>
      <c r="E28" s="37">
        <v>1</v>
      </c>
      <c r="F28" s="37"/>
      <c r="G28" s="178"/>
      <c r="H28" s="58"/>
      <c r="I28" s="10">
        <f>ROUND((E27*G27),2)</f>
        <v>0</v>
      </c>
      <c r="J28" s="10">
        <f>ROUND(((I28*H27)+I28),2)</f>
        <v>0</v>
      </c>
      <c r="K28" s="142"/>
    </row>
    <row r="29" spans="1:11" hidden="1">
      <c r="A29" s="54" t="s">
        <v>313</v>
      </c>
      <c r="K29" s="59"/>
    </row>
    <row r="30" spans="1:11" hidden="1">
      <c r="A30" s="54" t="s">
        <v>314</v>
      </c>
      <c r="K30" s="59"/>
    </row>
    <row r="31" spans="1:11" ht="27.75" customHeight="1">
      <c r="A31" s="196" t="s">
        <v>480</v>
      </c>
      <c r="B31" s="197"/>
      <c r="C31" s="197"/>
      <c r="D31" s="197"/>
      <c r="E31" s="198"/>
      <c r="F31" s="138"/>
      <c r="G31" s="24"/>
      <c r="H31" s="25"/>
      <c r="I31" s="144">
        <f>SUM(I7:I28)</f>
        <v>0</v>
      </c>
      <c r="J31" s="144">
        <f>SUM(J7:J28)</f>
        <v>0</v>
      </c>
      <c r="K31" s="33"/>
    </row>
    <row r="32" spans="1:11">
      <c r="A32" s="60"/>
      <c r="B32" s="61"/>
      <c r="C32" s="62"/>
      <c r="D32" s="62"/>
      <c r="E32" s="62"/>
      <c r="F32" s="62"/>
      <c r="G32" s="67"/>
      <c r="H32" s="68"/>
      <c r="I32" s="69"/>
      <c r="J32" s="70"/>
      <c r="K32" s="70"/>
    </row>
    <row r="33" spans="1:11">
      <c r="A33" s="60"/>
      <c r="B33" s="61"/>
      <c r="C33" s="62"/>
      <c r="D33" s="62"/>
      <c r="E33" s="62"/>
      <c r="F33" s="62"/>
      <c r="G33" s="67"/>
      <c r="H33" s="68"/>
      <c r="I33" s="69"/>
      <c r="J33" s="70"/>
      <c r="K33" s="70"/>
    </row>
    <row r="34" spans="1:11">
      <c r="B34" s="48" t="s">
        <v>450</v>
      </c>
      <c r="C34" s="50"/>
      <c r="D34" s="50"/>
      <c r="E34" s="50"/>
      <c r="F34" s="50"/>
      <c r="J34" s="67" t="s">
        <v>145</v>
      </c>
    </row>
    <row r="35" spans="1:11">
      <c r="J35" s="71" t="s">
        <v>53</v>
      </c>
    </row>
  </sheetData>
  <mergeCells count="1">
    <mergeCell ref="A31:E31"/>
  </mergeCells>
  <phoneticPr fontId="49" type="noConversion"/>
  <pageMargins left="0.70866141732283472" right="0.70866141732283472" top="0.74803149606299213" bottom="0.74803149606299213" header="0.31496062992125984" footer="0.31496062992125984"/>
  <pageSetup paperSize="9" scale="85" fitToHeight="3" orientation="landscape" r:id="rId1"/>
  <headerFooter alignWithMargins="0">
    <oddFooter>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2"/>
  <sheetViews>
    <sheetView workbookViewId="0">
      <selection activeCell="G6" sqref="G6:H6"/>
    </sheetView>
  </sheetViews>
  <sheetFormatPr defaultRowHeight="12.75"/>
  <cols>
    <col min="1" max="1" width="4.125" style="3" customWidth="1"/>
    <col min="2" max="2" width="39.25" style="3" customWidth="1"/>
    <col min="3" max="3" width="35.875" style="3" customWidth="1"/>
    <col min="4" max="4" width="4.125" style="3" customWidth="1"/>
    <col min="5" max="7" width="9.375" style="3" customWidth="1"/>
    <col min="8" max="8" width="4.625" style="3" customWidth="1"/>
    <col min="9" max="9" width="11.75" style="3" customWidth="1"/>
    <col min="10" max="11" width="12.25" style="3" customWidth="1"/>
    <col min="12" max="16384" width="9" style="3"/>
  </cols>
  <sheetData>
    <row r="1" spans="1:11" ht="21" customHeight="1">
      <c r="A1" s="1" t="s">
        <v>0</v>
      </c>
      <c r="B1" s="1"/>
      <c r="C1" s="2"/>
    </row>
    <row r="2" spans="1:11" ht="24.75" customHeight="1">
      <c r="A2" s="1" t="s">
        <v>479</v>
      </c>
      <c r="B2" s="1"/>
      <c r="C2" s="2"/>
    </row>
    <row r="3" spans="1:11" ht="30" customHeight="1">
      <c r="A3" s="1" t="s">
        <v>254</v>
      </c>
      <c r="B3" s="2"/>
      <c r="C3" s="2"/>
    </row>
    <row r="4" spans="1:11" ht="57.75" customHeight="1">
      <c r="A4" s="4" t="s">
        <v>1</v>
      </c>
      <c r="B4" s="4" t="s">
        <v>2</v>
      </c>
      <c r="C4" s="4" t="s">
        <v>115</v>
      </c>
      <c r="D4" s="4" t="s">
        <v>3</v>
      </c>
      <c r="E4" s="4" t="s">
        <v>71</v>
      </c>
      <c r="F4" s="4" t="s">
        <v>247</v>
      </c>
      <c r="G4" s="4" t="s">
        <v>4</v>
      </c>
      <c r="H4" s="4" t="s">
        <v>5</v>
      </c>
      <c r="I4" s="4" t="s">
        <v>245</v>
      </c>
      <c r="J4" s="4" t="s">
        <v>246</v>
      </c>
      <c r="K4" s="4" t="s">
        <v>142</v>
      </c>
    </row>
    <row r="5" spans="1:11" ht="17.25" customHeight="1">
      <c r="A5" s="4">
        <v>1</v>
      </c>
      <c r="B5" s="4">
        <v>2</v>
      </c>
      <c r="C5" s="4">
        <v>3</v>
      </c>
      <c r="D5" s="4">
        <v>4</v>
      </c>
      <c r="E5" s="4">
        <v>5</v>
      </c>
      <c r="F5" s="4">
        <v>6</v>
      </c>
      <c r="G5" s="4">
        <v>7</v>
      </c>
      <c r="H5" s="4">
        <v>8</v>
      </c>
      <c r="I5" s="4">
        <v>9</v>
      </c>
      <c r="J5" s="4">
        <v>10</v>
      </c>
      <c r="K5" s="4"/>
    </row>
    <row r="6" spans="1:11" ht="58.5" customHeight="1">
      <c r="A6" s="39" t="s">
        <v>98</v>
      </c>
      <c r="B6" s="40" t="s">
        <v>452</v>
      </c>
      <c r="C6" s="40"/>
      <c r="D6" s="41" t="s">
        <v>7</v>
      </c>
      <c r="E6" s="179">
        <v>500</v>
      </c>
      <c r="F6" s="179">
        <v>1</v>
      </c>
      <c r="G6" s="180"/>
      <c r="H6" s="42"/>
      <c r="I6" s="181">
        <f>ROUND((E6*G6),2)</f>
        <v>0</v>
      </c>
      <c r="J6" s="181">
        <f>ROUND((I6+(I6*H6)),2)</f>
        <v>0</v>
      </c>
      <c r="K6" s="11"/>
    </row>
    <row r="7" spans="1:11" ht="25.5" customHeight="1">
      <c r="A7" s="190" t="s">
        <v>413</v>
      </c>
      <c r="B7" s="191"/>
      <c r="C7" s="191"/>
      <c r="D7" s="191"/>
      <c r="E7" s="191"/>
      <c r="F7" s="191"/>
      <c r="G7" s="191"/>
      <c r="H7" s="192"/>
      <c r="I7" s="182">
        <f>SUM(I6)</f>
        <v>0</v>
      </c>
      <c r="J7" s="183">
        <f>SUM(J6)</f>
        <v>0</v>
      </c>
      <c r="K7" s="17"/>
    </row>
    <row r="9" spans="1:11" ht="37.5" customHeight="1">
      <c r="B9" s="199"/>
      <c r="C9" s="199"/>
      <c r="D9" s="199"/>
      <c r="E9" s="199"/>
      <c r="F9" s="199"/>
      <c r="G9" s="199"/>
      <c r="H9" s="199"/>
      <c r="I9" s="199"/>
      <c r="J9" s="199"/>
    </row>
    <row r="10" spans="1:11" ht="20.25" customHeight="1">
      <c r="B10" s="189"/>
      <c r="C10" s="189"/>
      <c r="D10" s="189"/>
      <c r="E10" s="189"/>
      <c r="F10" s="189"/>
      <c r="G10" s="189"/>
      <c r="H10" s="189"/>
      <c r="I10" s="189"/>
      <c r="J10" s="189"/>
    </row>
    <row r="11" spans="1:11">
      <c r="J11" s="3" t="s">
        <v>52</v>
      </c>
    </row>
    <row r="12" spans="1:11">
      <c r="J12" s="3" t="s">
        <v>53</v>
      </c>
    </row>
  </sheetData>
  <mergeCells count="3">
    <mergeCell ref="B9:J9"/>
    <mergeCell ref="B10:J10"/>
    <mergeCell ref="A7:H7"/>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K12"/>
  <sheetViews>
    <sheetView workbookViewId="0">
      <selection activeCell="A8" sqref="A8:H8"/>
    </sheetView>
  </sheetViews>
  <sheetFormatPr defaultRowHeight="12.75"/>
  <cols>
    <col min="1" max="1" width="4.125" style="19" customWidth="1"/>
    <col min="2" max="2" width="43.25" style="19" customWidth="1"/>
    <col min="3" max="3" width="37.5" style="19" customWidth="1"/>
    <col min="4" max="4" width="4" style="19" customWidth="1"/>
    <col min="5" max="6" width="9.375" style="19" customWidth="1"/>
    <col min="7" max="8" width="9.25" style="19" customWidth="1"/>
    <col min="9" max="9" width="12.5" style="19" customWidth="1"/>
    <col min="10" max="11" width="11.875" style="19" customWidth="1"/>
    <col min="12" max="16384" width="9" style="19"/>
  </cols>
  <sheetData>
    <row r="1" spans="1:11" s="3" customFormat="1" ht="21" customHeight="1">
      <c r="A1" s="1" t="s">
        <v>0</v>
      </c>
      <c r="B1" s="1"/>
      <c r="C1" s="2"/>
    </row>
    <row r="2" spans="1:11" s="3" customFormat="1" ht="24.75" customHeight="1">
      <c r="A2" s="1" t="s">
        <v>479</v>
      </c>
      <c r="B2" s="1"/>
      <c r="C2" s="2"/>
    </row>
    <row r="3" spans="1:11" ht="30" customHeight="1">
      <c r="A3" s="1" t="s">
        <v>253</v>
      </c>
    </row>
    <row r="4" spans="1:11" ht="56.25" customHeight="1">
      <c r="A4" s="4" t="s">
        <v>1</v>
      </c>
      <c r="B4" s="4" t="s">
        <v>2</v>
      </c>
      <c r="C4" s="4" t="s">
        <v>115</v>
      </c>
      <c r="D4" s="4" t="s">
        <v>3</v>
      </c>
      <c r="E4" s="4" t="s">
        <v>99</v>
      </c>
      <c r="F4" s="4" t="s">
        <v>247</v>
      </c>
      <c r="G4" s="4" t="s">
        <v>4</v>
      </c>
      <c r="H4" s="4" t="s">
        <v>5</v>
      </c>
      <c r="I4" s="4" t="s">
        <v>245</v>
      </c>
      <c r="J4" s="4" t="s">
        <v>246</v>
      </c>
      <c r="K4" s="4" t="s">
        <v>142</v>
      </c>
    </row>
    <row r="5" spans="1:11" ht="18.75" customHeight="1">
      <c r="A5" s="4">
        <v>1</v>
      </c>
      <c r="B5" s="4">
        <v>2</v>
      </c>
      <c r="C5" s="4">
        <v>3</v>
      </c>
      <c r="D5" s="4">
        <v>4</v>
      </c>
      <c r="E5" s="4">
        <v>5</v>
      </c>
      <c r="F5" s="4">
        <v>6</v>
      </c>
      <c r="G5" s="4">
        <v>7</v>
      </c>
      <c r="H5" s="4">
        <v>8</v>
      </c>
      <c r="I5" s="4">
        <v>9</v>
      </c>
      <c r="J5" s="4">
        <v>10</v>
      </c>
      <c r="K5" s="4"/>
    </row>
    <row r="6" spans="1:11" ht="163.5" customHeight="1">
      <c r="A6" s="5" t="s">
        <v>136</v>
      </c>
      <c r="B6" s="184" t="s">
        <v>533</v>
      </c>
      <c r="C6" s="4"/>
      <c r="D6" s="4"/>
      <c r="E6" s="4">
        <v>500</v>
      </c>
      <c r="F6" s="4">
        <v>1</v>
      </c>
      <c r="G6" s="4"/>
      <c r="H6" s="4"/>
      <c r="I6" s="4"/>
      <c r="J6" s="4"/>
      <c r="K6" s="4"/>
    </row>
    <row r="7" spans="1:11" ht="50.25" customHeight="1">
      <c r="A7" s="5" t="s">
        <v>534</v>
      </c>
      <c r="B7" s="187" t="s">
        <v>535</v>
      </c>
      <c r="C7" s="6"/>
      <c r="D7" s="5" t="s">
        <v>7</v>
      </c>
      <c r="E7" s="43">
        <v>1500</v>
      </c>
      <c r="F7" s="43">
        <v>1</v>
      </c>
      <c r="G7" s="8"/>
      <c r="H7" s="44"/>
      <c r="I7" s="11">
        <f>ROUND((E7*G7),2)</f>
        <v>0</v>
      </c>
      <c r="J7" s="11">
        <f>ROUND((I7+(I7*H7)),2)</f>
        <v>0</v>
      </c>
      <c r="K7" s="11"/>
    </row>
    <row r="8" spans="1:11" ht="25.5" customHeight="1">
      <c r="A8" s="196">
        <v>2</v>
      </c>
      <c r="B8" s="197"/>
      <c r="C8" s="197"/>
      <c r="D8" s="197"/>
      <c r="E8" s="197"/>
      <c r="F8" s="197"/>
      <c r="G8" s="197"/>
      <c r="H8" s="198"/>
      <c r="I8" s="11">
        <f>SUM(I7)</f>
        <v>0</v>
      </c>
      <c r="J8" s="11">
        <f>SUM(J7)</f>
        <v>0</v>
      </c>
      <c r="K8" s="11"/>
    </row>
    <row r="9" spans="1:11">
      <c r="H9" s="19" t="s">
        <v>100</v>
      </c>
    </row>
    <row r="11" spans="1:11">
      <c r="H11" s="19" t="s">
        <v>52</v>
      </c>
    </row>
    <row r="12" spans="1:11">
      <c r="H12" s="28" t="s">
        <v>53</v>
      </c>
    </row>
  </sheetData>
  <mergeCells count="1">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K17"/>
  <sheetViews>
    <sheetView topLeftCell="A7" workbookViewId="0">
      <selection activeCell="F6" sqref="F6"/>
    </sheetView>
  </sheetViews>
  <sheetFormatPr defaultRowHeight="12.75"/>
  <cols>
    <col min="1" max="1" width="6.875" style="19" customWidth="1"/>
    <col min="2" max="2" width="23.75" style="19" customWidth="1"/>
    <col min="3" max="3" width="19.25" style="19" customWidth="1"/>
    <col min="4" max="8" width="9" style="19"/>
    <col min="9" max="9" width="13.375" style="19" customWidth="1"/>
    <col min="10" max="11" width="12.625" style="19" customWidth="1"/>
    <col min="12" max="16384" width="9" style="19"/>
  </cols>
  <sheetData>
    <row r="1" spans="1:11" s="3" customFormat="1" ht="21" customHeight="1">
      <c r="A1" s="1" t="s">
        <v>0</v>
      </c>
      <c r="B1" s="1"/>
      <c r="C1" s="2"/>
    </row>
    <row r="2" spans="1:11" s="3" customFormat="1" ht="24.75" customHeight="1">
      <c r="A2" s="1" t="s">
        <v>479</v>
      </c>
      <c r="B2" s="1"/>
      <c r="C2" s="2"/>
    </row>
    <row r="3" spans="1:11" ht="30" customHeight="1">
      <c r="A3" s="1" t="s">
        <v>248</v>
      </c>
    </row>
    <row r="4" spans="1:11" ht="33.75">
      <c r="A4" s="4" t="s">
        <v>1</v>
      </c>
      <c r="B4" s="4" t="s">
        <v>2</v>
      </c>
      <c r="C4" s="4" t="s">
        <v>116</v>
      </c>
      <c r="D4" s="4" t="s">
        <v>3</v>
      </c>
      <c r="E4" s="4" t="s">
        <v>71</v>
      </c>
      <c r="F4" s="4" t="s">
        <v>247</v>
      </c>
      <c r="G4" s="4" t="s">
        <v>58</v>
      </c>
      <c r="H4" s="4" t="s">
        <v>5</v>
      </c>
      <c r="I4" s="4" t="s">
        <v>245</v>
      </c>
      <c r="J4" s="4" t="s">
        <v>246</v>
      </c>
      <c r="K4" s="4" t="s">
        <v>142</v>
      </c>
    </row>
    <row r="5" spans="1:11">
      <c r="A5" s="4">
        <v>1</v>
      </c>
      <c r="B5" s="4">
        <v>2</v>
      </c>
      <c r="C5" s="4">
        <v>3</v>
      </c>
      <c r="D5" s="4">
        <v>4</v>
      </c>
      <c r="E5" s="4">
        <v>5</v>
      </c>
      <c r="F5" s="4">
        <v>6</v>
      </c>
      <c r="G5" s="4">
        <v>7</v>
      </c>
      <c r="H5" s="4">
        <v>8</v>
      </c>
      <c r="I5" s="4">
        <v>9</v>
      </c>
      <c r="J5" s="4">
        <v>10</v>
      </c>
      <c r="K5" s="4"/>
    </row>
    <row r="6" spans="1:11" ht="38.25" customHeight="1">
      <c r="A6" s="5" t="s">
        <v>135</v>
      </c>
      <c r="B6" s="6" t="s">
        <v>101</v>
      </c>
      <c r="C6" s="6"/>
      <c r="D6" s="5" t="s">
        <v>7</v>
      </c>
      <c r="E6" s="43">
        <v>2000</v>
      </c>
      <c r="F6" s="43"/>
      <c r="G6" s="45"/>
      <c r="H6" s="34"/>
      <c r="I6" s="11">
        <f t="shared" ref="I6:I11" si="0">ROUND((E6*G6),2)</f>
        <v>0</v>
      </c>
      <c r="J6" s="11">
        <f t="shared" ref="J6:J11" si="1">ROUND((I6+(I6*H6)),2)</f>
        <v>0</v>
      </c>
      <c r="K6" s="11"/>
    </row>
    <row r="7" spans="1:11" ht="38.25" customHeight="1">
      <c r="A7" s="5" t="s">
        <v>249</v>
      </c>
      <c r="B7" s="6" t="s">
        <v>102</v>
      </c>
      <c r="C7" s="6"/>
      <c r="D7" s="5" t="s">
        <v>7</v>
      </c>
      <c r="E7" s="43">
        <v>2000</v>
      </c>
      <c r="F7" s="43"/>
      <c r="G7" s="45"/>
      <c r="H7" s="34"/>
      <c r="I7" s="11">
        <f t="shared" si="0"/>
        <v>0</v>
      </c>
      <c r="J7" s="11">
        <f t="shared" si="1"/>
        <v>0</v>
      </c>
      <c r="K7" s="11"/>
    </row>
    <row r="8" spans="1:11" ht="38.25" customHeight="1">
      <c r="A8" s="5" t="s">
        <v>250</v>
      </c>
      <c r="B8" s="6" t="s">
        <v>103</v>
      </c>
      <c r="C8" s="6"/>
      <c r="D8" s="5" t="s">
        <v>7</v>
      </c>
      <c r="E8" s="43">
        <v>4</v>
      </c>
      <c r="F8" s="43"/>
      <c r="G8" s="45"/>
      <c r="H8" s="34"/>
      <c r="I8" s="11">
        <f t="shared" si="0"/>
        <v>0</v>
      </c>
      <c r="J8" s="11">
        <f t="shared" si="1"/>
        <v>0</v>
      </c>
      <c r="K8" s="11"/>
    </row>
    <row r="9" spans="1:11" ht="38.25" customHeight="1">
      <c r="A9" s="5" t="s">
        <v>251</v>
      </c>
      <c r="B9" s="6" t="s">
        <v>104</v>
      </c>
      <c r="C9" s="6"/>
      <c r="D9" s="5" t="s">
        <v>7</v>
      </c>
      <c r="E9" s="43">
        <v>30</v>
      </c>
      <c r="F9" s="43"/>
      <c r="G9" s="45"/>
      <c r="H9" s="34"/>
      <c r="I9" s="11">
        <f t="shared" si="0"/>
        <v>0</v>
      </c>
      <c r="J9" s="11">
        <f t="shared" si="1"/>
        <v>0</v>
      </c>
      <c r="K9" s="11"/>
    </row>
    <row r="10" spans="1:11" ht="38.25" customHeight="1">
      <c r="A10" s="5" t="s">
        <v>252</v>
      </c>
      <c r="B10" s="6" t="s">
        <v>105</v>
      </c>
      <c r="C10" s="6"/>
      <c r="D10" s="5" t="s">
        <v>7</v>
      </c>
      <c r="E10" s="43">
        <v>30</v>
      </c>
      <c r="F10" s="43"/>
      <c r="G10" s="45"/>
      <c r="H10" s="34"/>
      <c r="I10" s="11">
        <f t="shared" si="0"/>
        <v>0</v>
      </c>
      <c r="J10" s="11">
        <f t="shared" si="1"/>
        <v>0</v>
      </c>
      <c r="K10" s="11"/>
    </row>
    <row r="11" spans="1:11" ht="38.25" customHeight="1">
      <c r="A11" s="170" t="s">
        <v>430</v>
      </c>
      <c r="B11" s="6" t="s">
        <v>431</v>
      </c>
      <c r="C11" s="6"/>
      <c r="D11" s="5" t="s">
        <v>7</v>
      </c>
      <c r="E11" s="43">
        <v>50</v>
      </c>
      <c r="F11" s="43"/>
      <c r="G11" s="45"/>
      <c r="H11" s="34"/>
      <c r="I11" s="11">
        <f t="shared" si="0"/>
        <v>0</v>
      </c>
      <c r="J11" s="11">
        <f t="shared" si="1"/>
        <v>0</v>
      </c>
      <c r="K11" s="11"/>
    </row>
    <row r="12" spans="1:11" ht="27.75" customHeight="1">
      <c r="A12" s="196" t="s">
        <v>414</v>
      </c>
      <c r="B12" s="197"/>
      <c r="C12" s="197"/>
      <c r="D12" s="197"/>
      <c r="E12" s="197"/>
      <c r="F12" s="197"/>
      <c r="G12" s="197"/>
      <c r="H12" s="198"/>
      <c r="I12" s="33">
        <f>SUM(I6:I11)</f>
        <v>0</v>
      </c>
      <c r="J12" s="27">
        <f>SUM(J6:J11)</f>
        <v>0</v>
      </c>
      <c r="K12" s="27"/>
    </row>
    <row r="15" spans="1:11">
      <c r="B15" s="48"/>
    </row>
    <row r="16" spans="1:11">
      <c r="I16" s="19" t="s">
        <v>52</v>
      </c>
    </row>
    <row r="17" spans="9:9">
      <c r="I17" s="28" t="s">
        <v>53</v>
      </c>
    </row>
  </sheetData>
  <mergeCells count="1">
    <mergeCell ref="A12:H12"/>
  </mergeCells>
  <phoneticPr fontId="0"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5</vt:i4>
      </vt:variant>
    </vt:vector>
  </HeadingPairs>
  <TitlesOfParts>
    <vt:vector size="23" baseType="lpstr">
      <vt:lpstr>Strona Tytułowa</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Arkusz1</vt:lpstr>
      <vt:lpstr>'cz 7'!_GoBack</vt:lpstr>
      <vt:lpstr>'cz 1'!Tytuły_wydruku</vt:lpstr>
      <vt:lpstr>'cz 11'!Tytuły_wydruku</vt:lpstr>
      <vt:lpstr>'cz 12'!Tytuły_wydruku</vt:lpstr>
      <vt:lpstr>'cz 2'!Tytuły_wydruku</vt:lpstr>
    </vt:vector>
  </TitlesOfParts>
  <Company>Nazwa twojej firmy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kjanicki</dc:creator>
  <cp:lastModifiedBy>Kazimierz Janicki</cp:lastModifiedBy>
  <cp:lastPrinted>2018-10-25T08:49:38Z</cp:lastPrinted>
  <dcterms:created xsi:type="dcterms:W3CDTF">2013-11-05T12:42:30Z</dcterms:created>
  <dcterms:modified xsi:type="dcterms:W3CDTF">2018-10-25T09:27:37Z</dcterms:modified>
</cp:coreProperties>
</file>