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813" firstSheet="11" activeTab="23"/>
  </bookViews>
  <sheets>
    <sheet name="Arkusz1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eść 8" sheetId="10" state="hidden" r:id="rId10"/>
    <sheet name="Część 9" sheetId="11" r:id="rId11"/>
    <sheet name="Część 10" sheetId="12" r:id="rId12"/>
    <sheet name="Część 11" sheetId="13" r:id="rId13"/>
    <sheet name="Część 12" sheetId="14" r:id="rId14"/>
    <sheet name="Część 13" sheetId="15" r:id="rId15"/>
    <sheet name="Część 14" sheetId="23" r:id="rId16"/>
    <sheet name="Część 15" sheetId="25" r:id="rId17"/>
    <sheet name="Część 16" sheetId="16" r:id="rId18"/>
    <sheet name="Część 17" sheetId="17" r:id="rId19"/>
    <sheet name="Część 18" sheetId="18" r:id="rId20"/>
    <sheet name="Część 19" sheetId="19" r:id="rId21"/>
    <sheet name="Część 20" sheetId="20" r:id="rId22"/>
    <sheet name="Część 21" sheetId="21" r:id="rId23"/>
    <sheet name="Część 22" sheetId="22" r:id="rId24"/>
  </sheets>
  <definedNames>
    <definedName name="____xlfn_CEILING_MATH">NA()</definedName>
    <definedName name="___xlfn_CEILING_MATH">NA()</definedName>
    <definedName name="__xlfn_CEILING_MATH">NA()</definedName>
    <definedName name="__xlfn_IFERROR">NA()</definedName>
    <definedName name="_xlnm._FilterDatabase" localSheetId="1">'Część 1'!$B$6:$K$30</definedName>
    <definedName name="Excel_BuiltIn__FilterDatabase" localSheetId="9">'Cześć 8'!#REF!</definedName>
    <definedName name="Excel_BuiltIn__FilterDatabase" localSheetId="1">'Część 1'!$B$6:$K$6</definedName>
    <definedName name="Excel_BuiltIn__FilterDatabase" localSheetId="12">'Część 11'!#REF!</definedName>
    <definedName name="Excel_BuiltIn__FilterDatabase" localSheetId="13">'Część 12'!#REF!</definedName>
    <definedName name="Excel_BuiltIn__FilterDatabase" localSheetId="15">'Część 14'!$A$1:$J$14</definedName>
    <definedName name="Excel_BuiltIn__FilterDatabase" localSheetId="19">'Część 18'!#REF!</definedName>
    <definedName name="Excel_BuiltIn__FilterDatabase" localSheetId="20">'Część 19'!#REF!</definedName>
    <definedName name="Excel_BuiltIn__FilterDatabase" localSheetId="21">'Część 20'!#REF!</definedName>
    <definedName name="Excel_BuiltIn__FilterDatabase" localSheetId="22">'Część 21'!#REF!</definedName>
    <definedName name="Excel_BuiltIn__FilterDatabase" localSheetId="4">'Część 4'!#REF!</definedName>
    <definedName name="Excel_BuiltIn__FilterDatabase" localSheetId="5">'Część 5'!#REF!</definedName>
    <definedName name="Excel_BuiltIn__FilterDatabase" localSheetId="6">'Część 6'!#REF!</definedName>
    <definedName name="Excel_BuiltIn__FilterDatabase" localSheetId="7">'Część 7'!$A$1:$J$22</definedName>
    <definedName name="Excel_BuiltIn__FilterDatabase" localSheetId="8">'Część 8'!#REF!</definedName>
    <definedName name="Excel_BuiltIn_Print_Area" localSheetId="1">'Część 1'!$B$1:$K$33</definedName>
    <definedName name="_xlnm.Print_Area" localSheetId="9">'Cześć 8'!$B$1:$K$19</definedName>
    <definedName name="_xlnm.Print_Area" localSheetId="12">'Część 11'!$B$1:$K$14</definedName>
    <definedName name="_xlnm.Print_Area" localSheetId="13">'Część 12'!$B$1:$K$13</definedName>
    <definedName name="_xlnm.Print_Area" localSheetId="15">'Część 14'!$A$1:$J$14</definedName>
    <definedName name="_xlnm.Print_Area" localSheetId="19">'Część 18'!$B$1:$K$21</definedName>
    <definedName name="_xlnm.Print_Area" localSheetId="20">'Część 19'!$B$1:$K$37</definedName>
    <definedName name="_xlnm.Print_Area" localSheetId="21">'Część 20'!$B$1:$K$32</definedName>
    <definedName name="_xlnm.Print_Area" localSheetId="22">'Część 21'!$A$1:$J$108</definedName>
    <definedName name="_xlnm.Print_Area" localSheetId="4">'Część 4'!$B$1:$K$22</definedName>
    <definedName name="_xlnm.Print_Area" localSheetId="5">'Część 5'!$B$1:$K$19</definedName>
    <definedName name="_xlnm.Print_Area" localSheetId="6">'Część 6'!$B$1:$K$26</definedName>
    <definedName name="_xlnm.Print_Area" localSheetId="7">'Część 7'!$A$1:$J$22</definedName>
    <definedName name="_xlnm.Print_Area" localSheetId="8">'Część 8'!$B$1:$K$29</definedName>
    <definedName name="_xlnm.Print_Titles" localSheetId="1">'Część 1'!$6:$6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9"/>
  <c r="K11" s="1"/>
  <c r="I7" i="25"/>
  <c r="J7" s="1"/>
  <c r="J8" s="1"/>
  <c r="I8" i="23"/>
  <c r="J8" s="1"/>
  <c r="J7"/>
  <c r="J9" s="1"/>
  <c r="I7"/>
  <c r="I9" s="1"/>
  <c r="J26" i="22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J27" s="1"/>
  <c r="I7"/>
  <c r="I27" s="1"/>
  <c r="J106" i="21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J107" s="1"/>
  <c r="I7"/>
  <c r="I107" s="1"/>
  <c r="K27" i="20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K28" s="1"/>
  <c r="J7"/>
  <c r="J28" s="1"/>
  <c r="K33" i="19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K34" s="1"/>
  <c r="J7"/>
  <c r="J34" s="1"/>
  <c r="K14" i="18"/>
  <c r="J14"/>
  <c r="K13"/>
  <c r="J13"/>
  <c r="K12"/>
  <c r="J12"/>
  <c r="K11"/>
  <c r="J11"/>
  <c r="K10"/>
  <c r="J10"/>
  <c r="K9"/>
  <c r="J9"/>
  <c r="K8"/>
  <c r="J8"/>
  <c r="J7"/>
  <c r="J15" s="1"/>
  <c r="J91" i="17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J92" s="1"/>
  <c r="I8"/>
  <c r="I92" s="1"/>
  <c r="J7"/>
  <c r="I7"/>
  <c r="J8" i="16"/>
  <c r="I8"/>
  <c r="J7"/>
  <c r="I7"/>
  <c r="J9" i="15"/>
  <c r="I9"/>
  <c r="J8"/>
  <c r="J10" s="1"/>
  <c r="I8"/>
  <c r="I10" s="1"/>
  <c r="J7"/>
  <c r="I7"/>
  <c r="K8" i="14"/>
  <c r="J8"/>
  <c r="K7"/>
  <c r="K9" s="1"/>
  <c r="J7"/>
  <c r="J9" s="1"/>
  <c r="K9" i="13"/>
  <c r="J9"/>
  <c r="K8"/>
  <c r="J8"/>
  <c r="K7"/>
  <c r="K10" s="1"/>
  <c r="J7"/>
  <c r="J10" s="1"/>
  <c r="J7" i="12"/>
  <c r="J8" s="1"/>
  <c r="I7"/>
  <c r="I8" s="1"/>
  <c r="I7" i="11"/>
  <c r="I8" s="1"/>
  <c r="K8" i="10"/>
  <c r="J8"/>
  <c r="K7"/>
  <c r="K9" s="1"/>
  <c r="J7"/>
  <c r="J9" s="1"/>
  <c r="J22" i="9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K10"/>
  <c r="J10"/>
  <c r="J9"/>
  <c r="K9" s="1"/>
  <c r="J8"/>
  <c r="K8" s="1"/>
  <c r="J7"/>
  <c r="K7" s="1"/>
  <c r="J14" i="8"/>
  <c r="I14"/>
  <c r="J13"/>
  <c r="I13"/>
  <c r="J12"/>
  <c r="I12"/>
  <c r="J11"/>
  <c r="I11"/>
  <c r="J10"/>
  <c r="I10"/>
  <c r="J9"/>
  <c r="I9"/>
  <c r="J8"/>
  <c r="I8"/>
  <c r="J7"/>
  <c r="J15" s="1"/>
  <c r="I7"/>
  <c r="I15" s="1"/>
  <c r="K17" i="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K18" s="1"/>
  <c r="J7"/>
  <c r="J18" s="1"/>
  <c r="J14" i="6"/>
  <c r="K14" s="1"/>
  <c r="J13"/>
  <c r="K13" s="1"/>
  <c r="J12"/>
  <c r="K12" s="1"/>
  <c r="J11"/>
  <c r="K11" s="1"/>
  <c r="J10"/>
  <c r="K10" s="1"/>
  <c r="J9"/>
  <c r="K9" s="1"/>
  <c r="J8"/>
  <c r="K8" s="1"/>
  <c r="J7"/>
  <c r="J15" s="1"/>
  <c r="K15" i="5"/>
  <c r="J15"/>
  <c r="K14"/>
  <c r="J14"/>
  <c r="K13"/>
  <c r="J13"/>
  <c r="K12"/>
  <c r="J12"/>
  <c r="K11"/>
  <c r="J11"/>
  <c r="K10"/>
  <c r="J10"/>
  <c r="K9"/>
  <c r="J9"/>
  <c r="K8"/>
  <c r="K16" s="1"/>
  <c r="J8"/>
  <c r="J16" s="1"/>
  <c r="K7"/>
  <c r="J7"/>
  <c r="J17" i="4"/>
  <c r="I17"/>
  <c r="J16"/>
  <c r="I16"/>
  <c r="J15"/>
  <c r="I15"/>
  <c r="J14"/>
  <c r="I14"/>
  <c r="J13"/>
  <c r="I13"/>
  <c r="J12"/>
  <c r="I12"/>
  <c r="J11"/>
  <c r="I11"/>
  <c r="J10"/>
  <c r="I10"/>
  <c r="F9"/>
  <c r="I9" s="1"/>
  <c r="J9" s="1"/>
  <c r="J8"/>
  <c r="I8"/>
  <c r="I7"/>
  <c r="J7" s="1"/>
  <c r="J18" s="1"/>
  <c r="F7"/>
  <c r="J21" i="3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J22" s="1"/>
  <c r="I7"/>
  <c r="I22" s="1"/>
  <c r="K29" i="2"/>
  <c r="J29"/>
  <c r="J28"/>
  <c r="K28" s="1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7" i="18" l="1"/>
  <c r="K15" s="1"/>
  <c r="J30" i="2"/>
  <c r="K30"/>
  <c r="K7" i="6"/>
  <c r="K15" s="1"/>
  <c r="I8" i="25"/>
  <c r="J7" i="11"/>
  <c r="J8" s="1"/>
  <c r="K23" i="9"/>
  <c r="J23"/>
  <c r="I18" i="4"/>
</calcChain>
</file>

<file path=xl/sharedStrings.xml><?xml version="1.0" encoding="utf-8"?>
<sst xmlns="http://schemas.openxmlformats.org/spreadsheetml/2006/main" count="1662" uniqueCount="1196">
  <si>
    <t xml:space="preserve">Wykonawca: </t>
  </si>
  <si>
    <t>Załącznik nr 6</t>
  </si>
  <si>
    <t>Przetarg nieograniczony</t>
  </si>
  <si>
    <t>ARKUSZ KALKULACYJNO CENOWY</t>
  </si>
  <si>
    <t>Nazwa: Dostawy leków i innych produktów leczniczych dla Szpitala w Pilchowicach</t>
  </si>
  <si>
    <t>ARKUSZ ASORTYMENTOWO-CENOWY</t>
  </si>
  <si>
    <t>Część nr 1 - Dostawy antybiotyków cz. 1</t>
  </si>
  <si>
    <t>Nr poz.</t>
  </si>
  <si>
    <t>Nazwa chemiczna leku / dawka</t>
  </si>
  <si>
    <t>Nazwa handlowa leku</t>
  </si>
  <si>
    <t>KOD EAN</t>
  </si>
  <si>
    <t>Dawka / sugerowane opakowanie</t>
  </si>
  <si>
    <t>ilość opakowan na 12 miesięcy</t>
  </si>
  <si>
    <t>cena jedn netto</t>
  </si>
  <si>
    <t>podatek %</t>
  </si>
  <si>
    <t>Razem wartość netto</t>
  </si>
  <si>
    <t>Razem wartość brutto</t>
  </si>
  <si>
    <t>1.8</t>
  </si>
  <si>
    <t>1.1</t>
  </si>
  <si>
    <t>Cefepim</t>
  </si>
  <si>
    <t>1 g x 10 fiol.</t>
  </si>
  <si>
    <t>1.2</t>
  </si>
  <si>
    <t>Chlorquinaldol 2 mg tabl. do ssania</t>
  </si>
  <si>
    <t>2 mg x 40 szt.</t>
  </si>
  <si>
    <t>1.10</t>
  </si>
  <si>
    <t>1.3</t>
  </si>
  <si>
    <t>Clarithromycin 250 mg 14 szt.</t>
  </si>
  <si>
    <t>0,25 g x 14 szt.</t>
  </si>
  <si>
    <t>1.12</t>
  </si>
  <si>
    <t>1.4</t>
  </si>
  <si>
    <t>Clindamycinum
roztw. do wstrz. i inf. 600 mg/4 ml 5 amp.</t>
  </si>
  <si>
    <t>0,6g/4 ml x 5 amp</t>
  </si>
  <si>
    <t>1.13</t>
  </si>
  <si>
    <t>1.5</t>
  </si>
  <si>
    <t>Clindamycinum 300 mg 16 szt.</t>
  </si>
  <si>
    <t>0,3 g x 16 szt.</t>
  </si>
  <si>
    <t>1.6</t>
  </si>
  <si>
    <t>Furagin 50 mg</t>
  </si>
  <si>
    <t>50 mg a 30 szt.</t>
  </si>
  <si>
    <t>1.16</t>
  </si>
  <si>
    <t>1.7</t>
  </si>
  <si>
    <t>Fluconazolum  roztw. do inf. 2 mg/ml  butelka 100 ml</t>
  </si>
  <si>
    <t>0,2 g x 1 butelka 100 ml</t>
  </si>
  <si>
    <t>1.17</t>
  </si>
  <si>
    <t>Fosfomycin granulat 3 g</t>
  </si>
  <si>
    <t>3 g 1 sasz.</t>
  </si>
  <si>
    <t>1.20</t>
  </si>
  <si>
    <t>1.9</t>
  </si>
  <si>
    <t xml:space="preserve">Gentamycinum sulfas roztw. do wstrz. i inf. 80 mg/2 ml   10 amp. 2 ml
</t>
  </si>
  <si>
    <t>0,08g/2 ml x 10 amp</t>
  </si>
  <si>
    <t>1.21</t>
  </si>
  <si>
    <t>Imipenem 500 mg + Cilastatinum 500 mg  proszek do sporz. roztw. do inf. 10 fiolek</t>
  </si>
  <si>
    <t>1.22</t>
  </si>
  <si>
    <t>1.11</t>
  </si>
  <si>
    <t>Levofloksacin 500 mg 10 szt.</t>
  </si>
  <si>
    <t>0,5 g x 10 szt.</t>
  </si>
  <si>
    <t>1.23</t>
  </si>
  <si>
    <t>Lincomycinum  roztw. do wstrz. i inf.  300 mg/ml  1 amp. 2 ml</t>
  </si>
  <si>
    <t>0,6 g/2ml  x 1 amp.</t>
  </si>
  <si>
    <t>1.24</t>
  </si>
  <si>
    <t>Linezolid 2mg/ml roztw. do inf. 1 worek 300 ml</t>
  </si>
  <si>
    <t>2 mg/ml x 1 worek 300 ml</t>
  </si>
  <si>
    <t>1.26</t>
  </si>
  <si>
    <t>1.14</t>
  </si>
  <si>
    <t>Meropenem 1g proszek do sporz. roztw. do wstrz. i inf.</t>
  </si>
  <si>
    <t>1g x 10 fiol</t>
  </si>
  <si>
    <t>1.15</t>
  </si>
  <si>
    <t>Meropenem 0,5g proszek do sporz. roztw. do wstrz. i inf.</t>
  </si>
  <si>
    <t>0,5 g x 10 fiol.</t>
  </si>
  <si>
    <t>1.27</t>
  </si>
  <si>
    <t>Moxifloxacin 400 mg 10 szt.</t>
  </si>
  <si>
    <t>0,4 g x 10 szt.</t>
  </si>
  <si>
    <t>1.28</t>
  </si>
  <si>
    <t>Nystatinum  granulat do sporz. zaw. doustnej i stos. w jamie ustnej 100 000 j.m./ml  but. 24 ml</t>
  </si>
  <si>
    <t xml:space="preserve"> 100 000 j.m./ml  but. 28 ml zaw.</t>
  </si>
  <si>
    <t>1.30</t>
  </si>
  <si>
    <t>1.18</t>
  </si>
  <si>
    <t>Nystatinum tabl. dojelitowe 500 000 j.m. 16 szt.</t>
  </si>
  <si>
    <t>500 000 j.m x 16 szt.</t>
  </si>
  <si>
    <t>1.31</t>
  </si>
  <si>
    <t>1.19</t>
  </si>
  <si>
    <t>Ofloxacinum 200 mg 10 szt.</t>
  </si>
  <si>
    <t>0,2 g x 10 szt.</t>
  </si>
  <si>
    <t>1.32</t>
  </si>
  <si>
    <t>Oseltamivir 75mg x 10 tabl.</t>
  </si>
  <si>
    <t>75mgx10szt.</t>
  </si>
  <si>
    <t>Piperacylina z Tazobaktamem</t>
  </si>
  <si>
    <t>2 g + 0,25 g a 10 fiol.</t>
  </si>
  <si>
    <t>Sulfamethoxazolum + Trimethoprimum tabl. 960 mg 10 szt.</t>
  </si>
  <si>
    <t>0,96 g x 10 szt.</t>
  </si>
  <si>
    <t>Vankomycin proszek do sporz. roztw. do inf. i roztw. Doustnego 500 mg 5 fiolek</t>
  </si>
  <si>
    <t>0,5 g x 5 fiol.</t>
  </si>
  <si>
    <t>Razem  wartość Część nr 1</t>
  </si>
  <si>
    <t>podpis osoby upoważnionej</t>
  </si>
  <si>
    <t>Część nr 2 - Dostawy antybiotyków cz.2</t>
  </si>
  <si>
    <t>2.1</t>
  </si>
  <si>
    <t>Aciclovirum 800 mg</t>
  </si>
  <si>
    <t>1 op.= 30 szt.</t>
  </si>
  <si>
    <t>2.2</t>
  </si>
  <si>
    <t>Aciclovirum 400 mg</t>
  </si>
  <si>
    <t>2.3</t>
  </si>
  <si>
    <t>Amikacinum sulfas     250 mg/ml; 2 ml, roztw.d/wstrz,infuz, x 1fiol.</t>
  </si>
  <si>
    <t>0,5g x 1 fiolka</t>
  </si>
  <si>
    <t>2.4</t>
  </si>
  <si>
    <t>Amikacinum sulfas     125 mg/ml; 2 ml, roztw.d/wstrz,infuz, x 1fiol.</t>
  </si>
  <si>
    <t>0,25g x 1 fiol</t>
  </si>
  <si>
    <t>2.5</t>
  </si>
  <si>
    <t>Cefotaxinum proszek do sporz. roztw. do wstrz.  1 g
 1 fiolka</t>
  </si>
  <si>
    <t>1 g x 1 fiol.</t>
  </si>
  <si>
    <t>2.6</t>
  </si>
  <si>
    <t>Ceftazidimum 1g,prosz. d/sp.rozt.d/wstrz.,inf. 1 fiol.</t>
  </si>
  <si>
    <t>1,0 g x 1 fiol</t>
  </si>
  <si>
    <t>2.7</t>
  </si>
  <si>
    <t>Cefuroxime  500 mg 10 szt.</t>
  </si>
  <si>
    <t>2.8</t>
  </si>
  <si>
    <t>Ciprofloxacinum roztw.do inf. 2mg/ml butelka 200ml</t>
  </si>
  <si>
    <t>0,4g x 1butelka 200 ml</t>
  </si>
  <si>
    <t>2.9</t>
  </si>
  <si>
    <t>Ciprofloxacinum 500 mg 10 szt.</t>
  </si>
  <si>
    <t>0,5g x 10 szt</t>
  </si>
  <si>
    <t>2.10</t>
  </si>
  <si>
    <t>Fluconazolum 100 mg 28 szt.</t>
  </si>
  <si>
    <t>0,1 g x 28 kaps.</t>
  </si>
  <si>
    <t>2.11</t>
  </si>
  <si>
    <t>Fluconazolum 50 mg 14 szt.</t>
  </si>
  <si>
    <t>0,05 g  x 14 kaps.</t>
  </si>
  <si>
    <t>2.12</t>
  </si>
  <si>
    <t>Itraconazole 100 mg 28 szt.</t>
  </si>
  <si>
    <t>2.13</t>
  </si>
  <si>
    <t>Metronidazole
roztw. do wstrz. i inf. 500 mg/100 ml  flakon 100 ml</t>
  </si>
  <si>
    <t>0,5 g x flakon 100 ml</t>
  </si>
  <si>
    <t>2.14</t>
  </si>
  <si>
    <t>Metronidazole 250 mg 20 szt.</t>
  </si>
  <si>
    <t>0,25 g x 20 szt.</t>
  </si>
  <si>
    <t>2.15</t>
  </si>
  <si>
    <t>Sulfamethoxazolum + Trimethoprimum konc. do sporz. roztw. do inf. 480 mg/5 ml  10 amp. 5 ml</t>
  </si>
  <si>
    <t>480mg/5ml x 10 amp</t>
  </si>
  <si>
    <t>Razem  wartość Część nr 2</t>
  </si>
  <si>
    <t>Zamawiający wymaga aby produkty lecznicze 2.3, 2.4 były od tego samego producenta</t>
  </si>
  <si>
    <t>Część nr 3 - Dostawy antybiotyków cz.3</t>
  </si>
  <si>
    <t>3.1</t>
  </si>
  <si>
    <t>Amoxicillinum  1 g  16 szt.</t>
  </si>
  <si>
    <t>1g x 16 szt.</t>
  </si>
  <si>
    <t>3.2</t>
  </si>
  <si>
    <t>Amoxicillinum Ac. clavulanicum  1g+0,2g,prosz. ds.rozt.d/wstrz,inf x 1fiol</t>
  </si>
  <si>
    <t>1,2g x 1fiolka</t>
  </si>
  <si>
    <t>3.3</t>
  </si>
  <si>
    <t>Amoxicillinum Ac. clavulanicum  875mg+125mg . 14 szt.</t>
  </si>
  <si>
    <t>1 g x 14szt</t>
  </si>
  <si>
    <t>3.4</t>
  </si>
  <si>
    <t>Ampicillinum proszek do przygotowania roztw 0,5 g</t>
  </si>
  <si>
    <t>0,5 g x 1 fiol.</t>
  </si>
  <si>
    <t>3.5</t>
  </si>
  <si>
    <t>Ampicillinum proszek do przygotowania roztw 1 g</t>
  </si>
  <si>
    <t>3.6</t>
  </si>
  <si>
    <t>Ceftriakson 1g,prosz.d/sp. roztw.d/wstrz,inf.,1fiol</t>
  </si>
  <si>
    <t>1,0g x 1fiolka</t>
  </si>
  <si>
    <t>3.7</t>
  </si>
  <si>
    <t>Cefuroxime  proszek do sporz. roztw. do wstrz. 1,5 g  1 fiolka</t>
  </si>
  <si>
    <t>1,5 g x 1 fiol.</t>
  </si>
  <si>
    <t>3.8</t>
  </si>
  <si>
    <t>Clarithromycin proszek do sporz. roztw. do inf. 500 mg  1fiolka 20 ml</t>
  </si>
  <si>
    <t>0,5 g x 1fiol</t>
  </si>
  <si>
    <t>3.9</t>
  </si>
  <si>
    <t>Clarithromycin 500 mg 14 szt.</t>
  </si>
  <si>
    <t>0,5g x 14szt</t>
  </si>
  <si>
    <t>3.10</t>
  </si>
  <si>
    <t>Colistimethatum natricum proszek do sporz. roztw. do wstrz.1 000 000 j.m.20 fiolek</t>
  </si>
  <si>
    <t>1mln j.m. X 20 fiol.</t>
  </si>
  <si>
    <t>3.11</t>
  </si>
  <si>
    <t>Doxycyclinum hydrochloridum 100 mg 10 szt.</t>
  </si>
  <si>
    <t>0,1 g x 10 szt.</t>
  </si>
  <si>
    <t>Razem  wartość Część nr 3</t>
  </si>
  <si>
    <t>Zamawiający wymaga aby produkty lecznicze 3.4, 3.5 były od tego samego producenta</t>
  </si>
  <si>
    <t>Część nr 4  - Dostawy leków p/prątkowych</t>
  </si>
  <si>
    <t>podatek%</t>
  </si>
  <si>
    <t>4.1</t>
  </si>
  <si>
    <t>Ethambutolum 250 mg 250 szt.</t>
  </si>
  <si>
    <t>0,25 g x 250 szt.</t>
  </si>
  <si>
    <t>4.2</t>
  </si>
  <si>
    <t>Isoniazidum 100 mg 250 szt.</t>
  </si>
  <si>
    <t>0,1 g x 250 szt.</t>
  </si>
  <si>
    <t>4.3</t>
  </si>
  <si>
    <t>Pyrazinamide
 500 mg 250 szt.</t>
  </si>
  <si>
    <t>0,5 g x 250 szt.</t>
  </si>
  <si>
    <t>4.4</t>
  </si>
  <si>
    <t>Rifampicinum 150 mg + Izoniazidum 100mg 100 szt.</t>
  </si>
  <si>
    <t>0,15 g + 0,1 g x  100 szt.</t>
  </si>
  <si>
    <t>4.5</t>
  </si>
  <si>
    <t>Rifampicinum 300mg + Izoniazidum 150mg 100 szt.</t>
  </si>
  <si>
    <t>0,3 g + 0,15 g x 100 szt</t>
  </si>
  <si>
    <t>4.6</t>
  </si>
  <si>
    <t>Rifampicinum 150 mg  100 szt.</t>
  </si>
  <si>
    <t>0,15 g x 100 szt.</t>
  </si>
  <si>
    <t>4.7</t>
  </si>
  <si>
    <t>Rifampicinum kaps. Twarde 300 mg 100 szt.</t>
  </si>
  <si>
    <t>0,3 g x 100 szt.</t>
  </si>
  <si>
    <t>4.8</t>
  </si>
  <si>
    <t xml:space="preserve">Streptomycinum proszek do sporz. roztw. do wstrz. 1 g 
</t>
  </si>
  <si>
    <t>1 g x 1 fiol</t>
  </si>
  <si>
    <t>4.9</t>
  </si>
  <si>
    <t xml:space="preserve">Tuberkulina roztw. do wstrz. 
2 T.U./0,1 ml,  10 fiolek 1,5 ml
</t>
  </si>
  <si>
    <t>2 T.U./0,1 ml x 10 fiolek 1,5 ml</t>
  </si>
  <si>
    <t>Razem  wartość Część nr 4</t>
  </si>
  <si>
    <t>Podpis osoby upoważnionej</t>
  </si>
  <si>
    <t>Część nr 5  - Dostawy środków odurzających</t>
  </si>
  <si>
    <t>5.1</t>
  </si>
  <si>
    <t>Fentanyl : system transdermalny  50 µg/h  plaster 5 szt.</t>
  </si>
  <si>
    <t>50 ug/h x 5 plastrów</t>
  </si>
  <si>
    <t>5.2</t>
  </si>
  <si>
    <t>Fentanyl : system transdermalny ; 25 µg/h  plaster 5 szt.</t>
  </si>
  <si>
    <t>25 ug/h x 5 plastrów</t>
  </si>
  <si>
    <t>5.3</t>
  </si>
  <si>
    <t>Fentanyl : system transdermalny ; 75 µg/h  plaster 5 szt.</t>
  </si>
  <si>
    <t>75 ug/h x 5 palstrów</t>
  </si>
  <si>
    <t>4.16</t>
  </si>
  <si>
    <t>5.4</t>
  </si>
  <si>
    <t>Morphinum roztw. do wstrz. 10 mg/ml 10 amp. 1 ml</t>
  </si>
  <si>
    <t>0,01 g/ml x 10 amp.</t>
  </si>
  <si>
    <t>4.17</t>
  </si>
  <si>
    <t>5.5</t>
  </si>
  <si>
    <t>Morphinum roztw. do wstrz. 20 mg/ml 10 amp. 1 ml</t>
  </si>
  <si>
    <t>0,02 g /ml x 10 amp.</t>
  </si>
  <si>
    <t>5.6</t>
  </si>
  <si>
    <t>Morphinum 20 mg tab. pow.</t>
  </si>
  <si>
    <t>20 mg x 60 szt</t>
  </si>
  <si>
    <t>5.7</t>
  </si>
  <si>
    <t>Morphinum 10 mg tab. o przed. / zmod.uwalnianiu</t>
  </si>
  <si>
    <t>10 mg x 60 szt</t>
  </si>
  <si>
    <t>5.8</t>
  </si>
  <si>
    <t>Morphinum  30 mg tab. o przed. / zmod.uwalnaniu</t>
  </si>
  <si>
    <t>30 mg x 60 szt</t>
  </si>
  <si>
    <t>Razem  wartość Część nr 5</t>
  </si>
  <si>
    <t>Część nr 6 - Dostawy leków psychotropowych</t>
  </si>
  <si>
    <t>6.1</t>
  </si>
  <si>
    <t>Buprenorphine  system transdermalny 52,5 µg/h  plaster 5 szt.</t>
  </si>
  <si>
    <t>52,5 ug/h x 5 plastrów</t>
  </si>
  <si>
    <t>6.2</t>
  </si>
  <si>
    <t>Buprenorphine  system transdermalny 70 µg/h  plaster 5 szt.</t>
  </si>
  <si>
    <t>70 ug/h x 5 plastrów</t>
  </si>
  <si>
    <t>6.3</t>
  </si>
  <si>
    <t>Buprenorphine system transdermalny 35 µg/h  plaster 5 szt.</t>
  </si>
  <si>
    <t>35 ug/h x 5 plastrów</t>
  </si>
  <si>
    <t>6.4</t>
  </si>
  <si>
    <t>Clonazepam  roztw. do wstrz. 1 mg/ml 10 amp. 1 ml</t>
  </si>
  <si>
    <t>1 mg/1ml
 X 10 amp</t>
  </si>
  <si>
    <t>6.5</t>
  </si>
  <si>
    <t xml:space="preserve">Clonazepam  0,5 mg </t>
  </si>
  <si>
    <t>0,5 mg x 30 tabl</t>
  </si>
  <si>
    <t>5.9</t>
  </si>
  <si>
    <t>6.6</t>
  </si>
  <si>
    <t>Clonazepamum 2 mg</t>
  </si>
  <si>
    <t>0,002 g x 30 tabl</t>
  </si>
  <si>
    <t>5.10</t>
  </si>
  <si>
    <t>6.7</t>
  </si>
  <si>
    <t>Diazepam roztw. do wstrz. 5 mg/ml  50 amp. 2 ml</t>
  </si>
  <si>
    <t xml:space="preserve"> 0,01 g/2 ml x 50 amp</t>
  </si>
  <si>
    <t>5.11</t>
  </si>
  <si>
    <t>6.8</t>
  </si>
  <si>
    <t>Diazepam 2 mg</t>
  </si>
  <si>
    <t>0,002 g x 20 tabl</t>
  </si>
  <si>
    <t>5.12</t>
  </si>
  <si>
    <t>6.9</t>
  </si>
  <si>
    <t>Diazepam 5 mg</t>
  </si>
  <si>
    <t>0,005 g x 20 tabl</t>
  </si>
  <si>
    <t>5.13</t>
  </si>
  <si>
    <t>6.10</t>
  </si>
  <si>
    <t>Estazolam 2 mg</t>
  </si>
  <si>
    <t>5.18</t>
  </si>
  <si>
    <t>6.11</t>
  </si>
  <si>
    <t>Nitrazepam 5 mg</t>
  </si>
  <si>
    <t>Razem  wartość Część nr  6</t>
  </si>
  <si>
    <t>Część nr  7 - Dostawy leków onkologicznych cz. 1</t>
  </si>
  <si>
    <t>producent</t>
  </si>
  <si>
    <t>7.1</t>
  </si>
  <si>
    <t>0,1 g x 1 fiolka</t>
  </si>
  <si>
    <t>7.2</t>
  </si>
  <si>
    <t>0,5 g x 1 fiolka</t>
  </si>
  <si>
    <t>7.3</t>
  </si>
  <si>
    <t>Cisplatinum konc. do sporz. roztw. do inf. 10 mg*</t>
  </si>
  <si>
    <t>0,01g x 1 fiol.</t>
  </si>
  <si>
    <t>7.4</t>
  </si>
  <si>
    <t>Cisplatinum konc. do sporz. roztw. do inf. 50 mg*</t>
  </si>
  <si>
    <t>0,05g x 1 fiol.</t>
  </si>
  <si>
    <t>7.5</t>
  </si>
  <si>
    <t>Cisplatinum konc. do sporz. roztw. do inf. 100 mg*</t>
  </si>
  <si>
    <t>0,1g x 1 fiol.</t>
  </si>
  <si>
    <t>7.6</t>
  </si>
  <si>
    <t>Etoposidum konc. do sporz. roztw. do inf. 200 mg*</t>
  </si>
  <si>
    <t>0,2 g x 1 fiol</t>
  </si>
  <si>
    <t>7.7</t>
  </si>
  <si>
    <t>Etoposidum konc. do sporz. roztw. do inf. 100 mg*</t>
  </si>
  <si>
    <t>0,1 g x 1 fiol</t>
  </si>
  <si>
    <t>7.8</t>
  </si>
  <si>
    <t>Etoposidum konc. do sporz. roztw. do inf. 50 mg*</t>
  </si>
  <si>
    <t>0,05 g x 1 fiol</t>
  </si>
  <si>
    <t>Razem  wartość Część nr nr 7</t>
  </si>
  <si>
    <t>* Odbiorca Wojewódzki Szpital Specjalistyczyny SP ZOZ nr 3 w Rybniku ul. Energetyków 46 dotyczy zamówień dla szpitala w Pilchowicach</t>
  </si>
  <si>
    <t>Część nr 8 - Dostawy leków onkologicznych cz. 2</t>
  </si>
  <si>
    <t>podatek</t>
  </si>
  <si>
    <t>8.1</t>
  </si>
  <si>
    <t>Aprepitantum kaps. Twarde 80 mg + 125 mg  2 szt. + 1 szt.</t>
  </si>
  <si>
    <t>8.2</t>
  </si>
  <si>
    <t>Carboplatinum konc. do sporz. roztw. do inf. 150mg*</t>
  </si>
  <si>
    <t>0,15 g x 1 fiolka</t>
  </si>
  <si>
    <t>8.3</t>
  </si>
  <si>
    <t>Carboplatinum konc. do sporz. roztw. do inf. 450 mg*</t>
  </si>
  <si>
    <t>0,45 g x 1 fiol</t>
  </si>
  <si>
    <t>8.4</t>
  </si>
  <si>
    <t>Carboplatinum konc. do sporz. roztw. do inf. 50 mg*</t>
  </si>
  <si>
    <t>8.9</t>
  </si>
  <si>
    <t>8.5</t>
  </si>
  <si>
    <t>Docetaksel : konc. do sporz. roztw. do inf. 20 mg*</t>
  </si>
  <si>
    <t>0,02 g x 1 fiol</t>
  </si>
  <si>
    <t>8.10</t>
  </si>
  <si>
    <t>8.6</t>
  </si>
  <si>
    <t>Docetaksel : konc. do sporz. roztw. do inf.  80 mg*</t>
  </si>
  <si>
    <t>0,08 g x 1 fiol</t>
  </si>
  <si>
    <t>8.7</t>
  </si>
  <si>
    <t>Docetaksel : konc. do sporz. roztw. do inf. 160 mg*</t>
  </si>
  <si>
    <t>0,16 g x1 fiol</t>
  </si>
  <si>
    <t>8.14</t>
  </si>
  <si>
    <t>8.8</t>
  </si>
  <si>
    <t>Gemcytabine  konc. do sporz. roztw. do inf. 1000 mg*</t>
  </si>
  <si>
    <t>1g x 1 fiol</t>
  </si>
  <si>
    <t>8.15</t>
  </si>
  <si>
    <t>Gemcytabine konc. do sporz. roztw. do inf. 200 mg*</t>
  </si>
  <si>
    <t>8.16</t>
  </si>
  <si>
    <t>Ondasetronum roztw. do wstrz.  8 mg</t>
  </si>
  <si>
    <t>8.17</t>
  </si>
  <si>
    <t>8.11</t>
  </si>
  <si>
    <t>Ondasetronum tabl. powl. 8 mg</t>
  </si>
  <si>
    <t>8.20</t>
  </si>
  <si>
    <t>8.12</t>
  </si>
  <si>
    <t>Topotecanum konc. do sporz. roztw. do inf.  1 mg*</t>
  </si>
  <si>
    <t>0,001g x 1 fiol</t>
  </si>
  <si>
    <t>8.21</t>
  </si>
  <si>
    <t>8.13</t>
  </si>
  <si>
    <t>Topotecanum konc. do sporz. roztw. do inf.  4 mg*</t>
  </si>
  <si>
    <t>0,004g x 1 fiol</t>
  </si>
  <si>
    <t>Netupitant 300mg + Palonosetron 0,5mg</t>
  </si>
  <si>
    <t>300mg+0,5mgx 1 kaps.</t>
  </si>
  <si>
    <t>Zolendronic Acid 4 mg</t>
  </si>
  <si>
    <t>4mg a 1 fiol</t>
  </si>
  <si>
    <t>Razem  wartość Część nr 8</t>
  </si>
  <si>
    <t>Nazwa: Dostawy leków różnych dla Szpitala w Pilchowicach</t>
  </si>
  <si>
    <t>Nr spr 13/ZP/2018</t>
  </si>
  <si>
    <t>Część nr  8 - Dostawy leków onkologicznych cz. 3 - Vinorelbina</t>
  </si>
  <si>
    <t>8.1*</t>
  </si>
  <si>
    <t xml:space="preserve">Vinorelbine konc. do sporz. roztw. do inf. 10 mg/ml  10 fiolek 1 ml *
</t>
  </si>
  <si>
    <t>0,01 g/ml x 10 fiol</t>
  </si>
  <si>
    <t>8.2*</t>
  </si>
  <si>
    <t>Vinorelbine konc. do sporz. roztw. do inf. 50 mg/ 5 ml  10 fiolek 5 ml *</t>
  </si>
  <si>
    <t>0,05 g/5 ml x 10 fiol</t>
  </si>
  <si>
    <t>Zamawiający wymaga aby produkty 8.1, 8.2 były od tego samego producenta, oraz aby zgodnie z ChPL stabilność fizyko-chemiczna po rozcieńczeniu wynosiła minimum 48 h.</t>
  </si>
  <si>
    <t>Podpis osoby upoważninej</t>
  </si>
  <si>
    <t>Część nr  9 – Dostawy leków onkologicznych cz. 3 – Gefitynib</t>
  </si>
  <si>
    <t>ilość opakowań</t>
  </si>
  <si>
    <t>9.1.</t>
  </si>
  <si>
    <t>Gefitynibum 250 mg</t>
  </si>
  <si>
    <t>250 mg x 30 szt.</t>
  </si>
  <si>
    <t>Razem  wartość Część nr 9</t>
  </si>
  <si>
    <t>Część nr  10 - Dostawy leków onkologicznych cz. 4 - Darbepoetin</t>
  </si>
  <si>
    <t>ilość opakowan na 12 miesiące</t>
  </si>
  <si>
    <t>10.1.</t>
  </si>
  <si>
    <t>Darbepoetin alfa  roztw. do wstrz.   500 µg/ml   1 amp.-strzyk</t>
  </si>
  <si>
    <t>500 µg/ml x 1 amp.-strzy</t>
  </si>
  <si>
    <t>Razem  wartość Część nr 10</t>
  </si>
  <si>
    <t>Część nr  11 - Dostawy leków onkolgicznych cz. 5 - czynniki wzrostu</t>
  </si>
  <si>
    <t>13.2</t>
  </si>
  <si>
    <t>11.1</t>
  </si>
  <si>
    <t>Filigrastim roztw. do wstrz. i inf.48 mln j. (960 mcg)</t>
  </si>
  <si>
    <t>48 mln j. (960 mcg) x 1 amp.-strzyk.</t>
  </si>
  <si>
    <t>13.3</t>
  </si>
  <si>
    <t>11.2</t>
  </si>
  <si>
    <t>11.3</t>
  </si>
  <si>
    <t>Razem  wartość Część nr 11</t>
  </si>
  <si>
    <t>Część nr  12 - Dostawy leków onkologicznych cz. 6 - NIWOLUMAB*</t>
  </si>
  <si>
    <t xml:space="preserve">ilość opakowan </t>
  </si>
  <si>
    <t>12.1.</t>
  </si>
  <si>
    <t>NIWOLUMAB koncentrat do sporządzania roztworu do infuzji 40mg*</t>
  </si>
  <si>
    <t>40 mg x 1 szt</t>
  </si>
  <si>
    <t>12.2.</t>
  </si>
  <si>
    <t>NIWOLUMAB koncentrat do sporządzania roztworu do infuzji 100 mg*</t>
  </si>
  <si>
    <t>100 mg x 1 szt</t>
  </si>
  <si>
    <t>Razem  wartość Część nr 12</t>
  </si>
  <si>
    <t>13.1</t>
  </si>
  <si>
    <t>100mg / 120 kaps</t>
  </si>
  <si>
    <t>150mg / 60 kaps</t>
  </si>
  <si>
    <t>100mg / 60 kaps</t>
  </si>
  <si>
    <t>Razem  wartość Część nr 13</t>
  </si>
  <si>
    <t>14.1</t>
  </si>
  <si>
    <t>Nadroparin calcium  roztw. do wstrz.  47 500 j.m./5 ml    10 fiolek 5 ml</t>
  </si>
  <si>
    <t>47 500 j.m/ 5ml x 10 fiol</t>
  </si>
  <si>
    <t>cena jedn netto za opakowanie</t>
  </si>
  <si>
    <t>15.1</t>
  </si>
  <si>
    <t>Acidum folicum 0,015 g</t>
  </si>
  <si>
    <t>0,015 g x 30 szt.</t>
  </si>
  <si>
    <t xml:space="preserve">Acidum folicum  400 µg </t>
  </si>
  <si>
    <t>1 op. = 30 szt.</t>
  </si>
  <si>
    <t>Acidum tranexamicum 500 mg</t>
  </si>
  <si>
    <t>500mgx20 szt.</t>
  </si>
  <si>
    <t>Allopurinolum 0,3 g</t>
  </si>
  <si>
    <t>0,3 g x 30 szt.</t>
  </si>
  <si>
    <t>Allopurinolum  100 mg</t>
  </si>
  <si>
    <t>1 op = 50 szt</t>
  </si>
  <si>
    <t>Aluminii acetotartras 1 g</t>
  </si>
  <si>
    <t>1 g x 6 szt.</t>
  </si>
  <si>
    <t>Amlodipinum 10 mg 30 szt.</t>
  </si>
  <si>
    <t>0,01 g x 30 szt.</t>
  </si>
  <si>
    <t>Amlodipinum 5 mg 30 szt.</t>
  </si>
  <si>
    <t>0,005 g x 30 szt.</t>
  </si>
  <si>
    <t>Bisacodylum tabl dojelitowe, 5 mg</t>
  </si>
  <si>
    <t>1 op. = 20 szt.</t>
  </si>
  <si>
    <t xml:space="preserve">Bisoprolol fumarate  5 mg </t>
  </si>
  <si>
    <t>5 mg a 30 szt</t>
  </si>
  <si>
    <t xml:space="preserve">Bisoprololum 10 mg </t>
  </si>
  <si>
    <t>1 op = 30 szt</t>
  </si>
  <si>
    <t>Bisoprololum 2,5 mg</t>
  </si>
  <si>
    <t>Bromhexine hydrochloride 8 mg</t>
  </si>
  <si>
    <t>8 mg a 40 szt.</t>
  </si>
  <si>
    <t>Captoprilum 0,0125 g</t>
  </si>
  <si>
    <t>0,0125 g x 30 szt</t>
  </si>
  <si>
    <t>Clopidogrel 75 mg 28 szt.</t>
  </si>
  <si>
    <t>0,078 g x 28 szt.</t>
  </si>
  <si>
    <t>Codeine phosphate, Sulfogaiacol (15 mg + 300 mg)</t>
  </si>
  <si>
    <t>10 szt.</t>
  </si>
  <si>
    <t>Colchicinum 0,5 mg</t>
  </si>
  <si>
    <t>0,5 mg x 20 szt.</t>
  </si>
  <si>
    <t>Dexamethasone 1 mg</t>
  </si>
  <si>
    <t>1 mg a 20szt.</t>
  </si>
  <si>
    <t>Dexamethasone 4 mg</t>
  </si>
  <si>
    <t>4 mg a 20szt.</t>
  </si>
  <si>
    <t>Dexamethasone 8 mg</t>
  </si>
  <si>
    <t>8 mg a 20szt.</t>
  </si>
  <si>
    <t xml:space="preserve">Digoxinum 100 mcg </t>
  </si>
  <si>
    <t>Diosminum 0,5 g</t>
  </si>
  <si>
    <t>0,5 g x 30 szt.</t>
  </si>
  <si>
    <t>Doxepinum 10 mg</t>
  </si>
  <si>
    <t>Ethamsylatum 250mg</t>
  </si>
  <si>
    <t>250 mg a 30 szt</t>
  </si>
  <si>
    <t>Ferrous sulphate 105 mg</t>
  </si>
  <si>
    <t>105 mg a 30 szt.</t>
  </si>
  <si>
    <t>Gliclazidum tabletki o zmodyf. / przedł. Uwal. 0,06 g</t>
  </si>
  <si>
    <t>Gliclazidum tabletki o zmodyf. / przedł. uwal. 0,03 g</t>
  </si>
  <si>
    <t>0,03 g x 60 szt.</t>
  </si>
  <si>
    <t>Ibuprofenum  0,2 g</t>
  </si>
  <si>
    <t xml:space="preserve">0,2 g x 60 szt. </t>
  </si>
  <si>
    <t>Isosorbidi mononitras tabletki powlekane  o przedłużonym uwalnianiu, 60 mg</t>
  </si>
  <si>
    <t>Isosorbidi mononitras tabletki powlekane 10 mg</t>
  </si>
  <si>
    <t>1 op.= 60 szt.</t>
  </si>
  <si>
    <t>Isosorbidi mononitras tabletki powlekane 20 mg</t>
  </si>
  <si>
    <t>Isosorbidi mononitras tabletki powlekane o przedłużonym uwalnianiu, 100 mg</t>
  </si>
  <si>
    <t>Ketoprofenum 0,05 g</t>
  </si>
  <si>
    <t>0,05 g x 20 szt.</t>
  </si>
  <si>
    <t>Levothyroxinum natricum  100 mcg</t>
  </si>
  <si>
    <t>1 op= 50 szt.</t>
  </si>
  <si>
    <t>Levothyroxinum natricum  25 mcg</t>
  </si>
  <si>
    <t>Levothyroxinum natricum  50 mcg</t>
  </si>
  <si>
    <t>Levothyroxinum natricum 75 mcg</t>
  </si>
  <si>
    <t>50 szt.</t>
  </si>
  <si>
    <t>Mebendazolum</t>
  </si>
  <si>
    <t>100 mg 6 szt.</t>
  </si>
  <si>
    <t>Natrii valproas + Acidum valproicum tabl. o przedł.uwaln. 200 mg + 87 mg</t>
  </si>
  <si>
    <t>200 mg + 87 mg x 30 szt.</t>
  </si>
  <si>
    <t>Natrii valproas, Ac.valproicum tabl.o przedł.uwaln. 0,333g+0,145g</t>
  </si>
  <si>
    <t>0,333g+0,145g x 30 szt.</t>
  </si>
  <si>
    <t>Nifuroxazidum  0,1 g</t>
  </si>
  <si>
    <t>0,1 g x 24 szt.</t>
  </si>
  <si>
    <t>Paracetamol 500 mg</t>
  </si>
  <si>
    <t>0,5g a 1000 szt.</t>
  </si>
  <si>
    <t xml:space="preserve">Phospholipids 300 mg </t>
  </si>
  <si>
    <t>300 mg a 50 szt.</t>
  </si>
  <si>
    <t>Potassium chloride 600 mg</t>
  </si>
  <si>
    <t>600 mg a 100 szt.</t>
  </si>
  <si>
    <t>Prednisone 10 mg</t>
  </si>
  <si>
    <t>10 mg a 20 szt.</t>
  </si>
  <si>
    <t>Prednisone 5 mg</t>
  </si>
  <si>
    <t>5 mg a 100 szt.</t>
  </si>
  <si>
    <t>Promazine hydrochloride 25 mg</t>
  </si>
  <si>
    <t>0,025 g a 60 szt</t>
  </si>
  <si>
    <t>Promazini hydrochloridum 100 mg</t>
  </si>
  <si>
    <t xml:space="preserve">Promazini hydrochloridum 50 mg </t>
  </si>
  <si>
    <t>Proszek. Produkt wysokobiałkowy. Koncentrat białek mleka krowiego. Do postępowania dietetycznego w hipoproteinemii. 2,5 g proszku dostarcza 2,2 g białka.</t>
  </si>
  <si>
    <t>225 g</t>
  </si>
  <si>
    <t>Saccharomyces boulardii kapsułki 0,25 g</t>
  </si>
  <si>
    <t>Silibi mariani extr. Siccum 0,07 g</t>
  </si>
  <si>
    <t>0,07 g x 30 szt.</t>
  </si>
  <si>
    <t>Simeticonum 0,04 g</t>
  </si>
  <si>
    <t>0,04 g x 100 szt.</t>
  </si>
  <si>
    <t>Spironolactonum 0,025 g</t>
  </si>
  <si>
    <t>0,025 g x 100 szt.</t>
  </si>
  <si>
    <t>Spironolactonum  0,1 g</t>
  </si>
  <si>
    <t>0,1 g x 20 szt.</t>
  </si>
  <si>
    <t>Theophyllinum tabl.o przedł.uwaln. 0,3 g</t>
  </si>
  <si>
    <t>0,3 g x 50 szt.</t>
  </si>
  <si>
    <t>Thiamazolum 10 mg</t>
  </si>
  <si>
    <t>Tianeptinum  0,0125 g</t>
  </si>
  <si>
    <t>0,0125 g x 30 szt.</t>
  </si>
  <si>
    <t>Tolperisone hydrochloride 50 mg</t>
  </si>
  <si>
    <t>50 mg x 30 szt</t>
  </si>
  <si>
    <t>Valsartanum 160 mg</t>
  </si>
  <si>
    <t>160 mg a 28 szt</t>
  </si>
  <si>
    <t>Valsartanum 80 mg</t>
  </si>
  <si>
    <t>80 mg a 28 szt</t>
  </si>
  <si>
    <t>Valsartanum, hydrochlorothiazydum</t>
  </si>
  <si>
    <t>80mg + 12,5mg a 28 szt</t>
  </si>
  <si>
    <t>160mg + 12,5mg a 28 szt</t>
  </si>
  <si>
    <t>160mg + 25mg a 28 szt</t>
  </si>
  <si>
    <t>Vinpocetinum 5 mg</t>
  </si>
  <si>
    <t xml:space="preserve">5 mg x 100 szt. </t>
  </si>
  <si>
    <t>Methylprednisolone</t>
  </si>
  <si>
    <t>4 mg x 30 szt.</t>
  </si>
  <si>
    <t>16 mg x 30 szt.</t>
  </si>
  <si>
    <t>Paracetamol 0,01g/ml a 100 ml</t>
  </si>
  <si>
    <t>1g/100ml x 10 szt.</t>
  </si>
  <si>
    <t>Amitriptyline hydrochloride</t>
  </si>
  <si>
    <t>25 mg x 60</t>
  </si>
  <si>
    <t>Gabapentin 300 mg</t>
  </si>
  <si>
    <t>300 mg x 100 szt</t>
  </si>
  <si>
    <t>Gabapentin 100 mg</t>
  </si>
  <si>
    <t>100 mg x 100 szt</t>
  </si>
  <si>
    <t>Finasteride 5 mg</t>
  </si>
  <si>
    <t>5 mg x 30 szt</t>
  </si>
  <si>
    <t>Tamsulosin hydrochloride 0,4 mg</t>
  </si>
  <si>
    <t>0,4 mg x 90 szt</t>
  </si>
  <si>
    <t>Albumini humani solutio</t>
  </si>
  <si>
    <t>200 mg/ml - 1 fiol.a 50ml</t>
  </si>
  <si>
    <t>Chlorprothixeni hydrochloridum 50 mg</t>
  </si>
  <si>
    <t>50 mg x 50 szt</t>
  </si>
  <si>
    <t>Citalopramum 20 mg</t>
  </si>
  <si>
    <t>20 mg x 28 szt</t>
  </si>
  <si>
    <t>Perazinum 100 mg</t>
  </si>
  <si>
    <t>100 mg x 30 szt</t>
  </si>
  <si>
    <t>Perazinum 50 mg</t>
  </si>
  <si>
    <t>Perazinum 25 mg</t>
  </si>
  <si>
    <t>25 mg x 50 szt</t>
  </si>
  <si>
    <t>Sertralinum 50 mg</t>
  </si>
  <si>
    <t>Quetiapinum 25 mg</t>
  </si>
  <si>
    <t>25 mg x 30 szt</t>
  </si>
  <si>
    <t>Quetiapinum 100 mg</t>
  </si>
  <si>
    <t>100 mg x 60 szt</t>
  </si>
  <si>
    <t>Timonacicum 100 mg</t>
  </si>
  <si>
    <t>Zamawiający wymaga produktów leczniczych a nie suplementów diety, za wyjątkiem produktu nr</t>
  </si>
  <si>
    <t>16.2</t>
  </si>
  <si>
    <t>16.1</t>
  </si>
  <si>
    <t>Budesonidum  proszek do inh. w kaps. twardej  400 mcg  60 szt. + inhalator</t>
  </si>
  <si>
    <t>400ug x 60 dawek</t>
  </si>
  <si>
    <t>16.4</t>
  </si>
  <si>
    <t xml:space="preserve">Budesonidum  zawiesina do nebulizacji  500 µg/ml   </t>
  </si>
  <si>
    <t>500ug/ml x 20 poj. 2ml</t>
  </si>
  <si>
    <t>16.6</t>
  </si>
  <si>
    <t>Ciclesonidum aerozol inhalacyjny160 mcg/dawkę inh</t>
  </si>
  <si>
    <t>1 op = 60 dawek</t>
  </si>
  <si>
    <t>Ambroxol hydrochloride 7,5mg/1ml</t>
  </si>
  <si>
    <t>1 op = 100 ml</t>
  </si>
  <si>
    <t>16.10</t>
  </si>
  <si>
    <t>Salbutamolum  roztw. do nebulizacji  2 mg/ml  (0,2%) 20 amp. 2,5 ml</t>
  </si>
  <si>
    <t>0,005 g/2,5 ml x 20 amp.</t>
  </si>
  <si>
    <t>16.11</t>
  </si>
  <si>
    <t>Salbutamolum aer.wziewny,zawiesina 0,1 mg/daw.</t>
  </si>
  <si>
    <t>0,1 mg/daw. x 1 op.(200 daw.)</t>
  </si>
  <si>
    <t>16.12</t>
  </si>
  <si>
    <t>Salmeterol  proszek do inh. w kaps. twardej  50 µg/dawkę  60 szt</t>
  </si>
  <si>
    <t>50 ug/dawkę x 60 dawek</t>
  </si>
  <si>
    <t>Ipratropii bromidum płyn do inh. z nebulizatora  250 µg/ml  but. 20 ml</t>
  </si>
  <si>
    <t>250ug/ml x 1 but. 20ml</t>
  </si>
  <si>
    <t>Razem  wartość Część nr 16</t>
  </si>
  <si>
    <t>17.1</t>
  </si>
  <si>
    <t xml:space="preserve">Allantoin, Dexpanthenol (20mg + 50mg) maść  </t>
  </si>
  <si>
    <t>30 g</t>
  </si>
  <si>
    <t>17.3</t>
  </si>
  <si>
    <t>17.2</t>
  </si>
  <si>
    <t>Glyceroli trinitras aer.do st.podjęzk. 0,4 mg/daw.</t>
  </si>
  <si>
    <t>0,4 mg/daw. x 11 g (200 dawek)</t>
  </si>
  <si>
    <t>17.5</t>
  </si>
  <si>
    <t>Bisacodylum czop.doodbyt. 0,01 g</t>
  </si>
  <si>
    <t>0,01 g x 5 czop</t>
  </si>
  <si>
    <t>17.7</t>
  </si>
  <si>
    <t>17.4</t>
  </si>
  <si>
    <t>Chloramphenicol, maść, 20 mg/g, tuba 5 g</t>
  </si>
  <si>
    <t>20 mg/g, tuba 5 g</t>
  </si>
  <si>
    <t>17.8</t>
  </si>
  <si>
    <t>Chlorpromazinum krople 0,04 g/1g</t>
  </si>
  <si>
    <t>0,04 g/1g x 10 g</t>
  </si>
  <si>
    <t>17.9</t>
  </si>
  <si>
    <t>17.6</t>
  </si>
  <si>
    <t>Cholini salicylas krople do uszu 0,2 g/g</t>
  </si>
  <si>
    <t>0,2 g/g x 10 g</t>
  </si>
  <si>
    <t>17.12</t>
  </si>
  <si>
    <t>Clotrimazol 1% krem 20g</t>
  </si>
  <si>
    <t>20 g</t>
  </si>
  <si>
    <t>17.13</t>
  </si>
  <si>
    <t>Consolida regalis, płyn do stos. na skórę, 834 mg/ml, but. 100 g</t>
  </si>
  <si>
    <t>834 mg/ml, but. 100 g</t>
  </si>
  <si>
    <t>17.14</t>
  </si>
  <si>
    <t>Crotamiton 10% maść 40g</t>
  </si>
  <si>
    <t>40g</t>
  </si>
  <si>
    <t>17.15</t>
  </si>
  <si>
    <t>17.10</t>
  </si>
  <si>
    <t>Crotamitonum płyn do stosowania na skórę, 100mg/g</t>
  </si>
  <si>
    <t>1 op=butelka 100g</t>
  </si>
  <si>
    <t>17.16</t>
  </si>
  <si>
    <t>17.11</t>
  </si>
  <si>
    <t>Cyto-fix utrwal. Do prób cytolog. 150Ml</t>
  </si>
  <si>
    <t>150 ml</t>
  </si>
  <si>
    <t>17.17</t>
  </si>
  <si>
    <t>Glyceroli suppositoria - 2 g</t>
  </si>
  <si>
    <t>2 g x 10 czop.</t>
  </si>
  <si>
    <t>17.18</t>
  </si>
  <si>
    <t>Heparin sodium 1000 j.m./g</t>
  </si>
  <si>
    <t>1 op.= tuba 50 g</t>
  </si>
  <si>
    <t>17.19</t>
  </si>
  <si>
    <t>Hydrocortisonum krem 0,01 g/1g</t>
  </si>
  <si>
    <t>0,01 g/1g x 15 g</t>
  </si>
  <si>
    <t>17.20</t>
  </si>
  <si>
    <t>Lactulose 9,75g/15ml</t>
  </si>
  <si>
    <t>9,75g/15ml a 1 l</t>
  </si>
  <si>
    <t>17.21</t>
  </si>
  <si>
    <t>Lidocainum aer.,roztw. 10 %</t>
  </si>
  <si>
    <t xml:space="preserve">1 op = 38 g </t>
  </si>
  <si>
    <t>17.22</t>
  </si>
  <si>
    <t>Lidocainum żel 0,02g/g</t>
  </si>
  <si>
    <t>0,02g/g x 30 g (tuba z kaniulą)</t>
  </si>
  <si>
    <t>17.23</t>
  </si>
  <si>
    <t>Maść zawierająca: kapsaicynę 0,05 g/100 g, kamforę 5,3 g/100 g terpentynę 9,7 g/100 g olejek eukaliptusowy 2,5g/100 g</t>
  </si>
  <si>
    <t>1 op = 30 g</t>
  </si>
  <si>
    <t>17.25</t>
  </si>
  <si>
    <t>Megestroli acetas 40mg/ml susp.  240 ml.</t>
  </si>
  <si>
    <t>1 op. = 240 ml</t>
  </si>
  <si>
    <t>17.26</t>
  </si>
  <si>
    <t>Mucopolisaccharidum polisulphatum maść 0,3 g/100g</t>
  </si>
  <si>
    <t>0,3 g/100g x 40 g</t>
  </si>
  <si>
    <t>17.29</t>
  </si>
  <si>
    <t>Natrii dihydrophosphas, Natrii hydrophos płyn doodbyt. (0,0322g+0,139g)/ml</t>
  </si>
  <si>
    <t>(0,0322g+0,139g)/ml x 150 ml</t>
  </si>
  <si>
    <t>17.30</t>
  </si>
  <si>
    <t>Novoscabin</t>
  </si>
  <si>
    <t>120 ml</t>
  </si>
  <si>
    <t>Paski do glukometru 50 pask.</t>
  </si>
  <si>
    <t>50 pask.</t>
  </si>
  <si>
    <t>17.24</t>
  </si>
  <si>
    <t xml:space="preserve">PC 30 V  płyn  </t>
  </si>
  <si>
    <t xml:space="preserve"> 1 op = 100 ml</t>
  </si>
  <si>
    <t xml:space="preserve">Płyn zwalczający wszy zawierający dimethicone </t>
  </si>
  <si>
    <t>Thrombin proszek i rozp. do sporz. roztw. do stos. Miejsc</t>
  </si>
  <si>
    <t>400 j.m. x 5 amp.</t>
  </si>
  <si>
    <t>17.27</t>
  </si>
  <si>
    <t xml:space="preserve">Vaselinum album (FP), maść, 30 g </t>
  </si>
  <si>
    <t>1 tubka x 30 g</t>
  </si>
  <si>
    <t>Razem  wartość Część nr 17</t>
  </si>
  <si>
    <t>Wykonawca zobowiązuje się zaopatrzyć zamawiającego w glukometry kompatybilne z zaoferowanymi paskami w ilości zaspakajającej potrzeby zamawiającego. Dodatkowo wykonawca zobowiązuje się przeprowadzić szkolenie personelu pielęgniarskiego i farmaceutycznego z prawidłowego użytkowania zaoferowanego produktu. Glukometry oraz paski, o których mowa maja zapewnić możliwość wykonania pomiaru stężenia glukozy we krwi: bez konieczności kodowania, być zgodne z normą EN ISO 15197:2015, posiadać możliwość oznaczania glikemii przed i po posiłku, umożliwiać automatyczny wyrzut paska oraz dawać możliwość wykonania pomiaru z użyciem krwi z alternatywnych miejsc nakłucia AST.</t>
  </si>
  <si>
    <t>18.2</t>
  </si>
  <si>
    <t>18.1</t>
  </si>
  <si>
    <t>Amiodaroni hydrochloridum roztwór do wstrzykiwań, 50 mg/ml</t>
  </si>
  <si>
    <t>50 mg/ml x 5 amp x 3 ml</t>
  </si>
  <si>
    <t>18.4</t>
  </si>
  <si>
    <t>Calcii gluconas iniekcja 1 g/10ml</t>
  </si>
  <si>
    <t>1 g/10ml x 10 amp.</t>
  </si>
  <si>
    <t>18.5</t>
  </si>
  <si>
    <t>18.3</t>
  </si>
  <si>
    <t xml:space="preserve">Dexamethasonum natrium phosphas  roztw. do wstrz. 4 mg/ml  10 amp. 1 ml
</t>
  </si>
  <si>
    <t>0,004g/1ml x 10 amp</t>
  </si>
  <si>
    <t>18.6</t>
  </si>
  <si>
    <t xml:space="preserve">Dexamethasonum natrium phosphas  roztw. do wstrz. 4 mg/ml  10 amp. 2 ml
</t>
  </si>
  <si>
    <t>0,008g/2ml x 10 amp</t>
  </si>
  <si>
    <t>18.7</t>
  </si>
  <si>
    <t>Drotaverini hydrochloridum rozt.do wstrz.podsk/dom/doż 0,04 g/2ml</t>
  </si>
  <si>
    <t>0,04 g/2ml x 5 amp.a 2ml</t>
  </si>
  <si>
    <t>18.14</t>
  </si>
  <si>
    <t>Ethamsylatum roztwór do wstrzykiwań 125mg/ml x 50 amp</t>
  </si>
  <si>
    <t>0,125g/1ml a 2 ml</t>
  </si>
  <si>
    <t>18.15</t>
  </si>
  <si>
    <t>Ferric hydroxide dextran complex 0,1g/2ml</t>
  </si>
  <si>
    <t>0,1g/2ml 50 amp a 2 ml</t>
  </si>
  <si>
    <t>18.16</t>
  </si>
  <si>
    <t>18.8</t>
  </si>
  <si>
    <t xml:space="preserve">Hydrocortisonum hemisuccinas 
proszek i rozp. do sporz. roztw. do wstrz. i inf. 100 mg   5 fiolek + 5 amp. rozp.
</t>
  </si>
  <si>
    <t>0,1g/2ml x 5 amp</t>
  </si>
  <si>
    <t>18.17</t>
  </si>
  <si>
    <t>Insulin aspart, 100 j.m./ml</t>
  </si>
  <si>
    <t>10 wkładów</t>
  </si>
  <si>
    <t>18.18</t>
  </si>
  <si>
    <t>Insulin aspart, Insulin aspart protamine suspension, 100 j.m./ml, (30/70)</t>
  </si>
  <si>
    <t>30 / 70 x 10 wkładów</t>
  </si>
  <si>
    <t>18.19</t>
  </si>
  <si>
    <t>Insulin human biphasic inj. 30/70 300j/3ml</t>
  </si>
  <si>
    <t xml:space="preserve">300 j.m./3ml a 10 wkładów </t>
  </si>
  <si>
    <t>18.20</t>
  </si>
  <si>
    <t xml:space="preserve">Insulin human isophanum inj. 300J/3ml </t>
  </si>
  <si>
    <t>300 j. m./3ml a 10 wkładów</t>
  </si>
  <si>
    <t>18.26</t>
  </si>
  <si>
    <t>Insulin human neutral inj. 300J/3ml</t>
  </si>
  <si>
    <t>300 j .m./3ml a 10 wkładów</t>
  </si>
  <si>
    <t>18.27</t>
  </si>
  <si>
    <t>Ketoprofen 0,1g/2ml (i.m. i.v)</t>
  </si>
  <si>
    <t>0,1g/2ml a 2ml a 10amp.</t>
  </si>
  <si>
    <t>Protaminum sulfas</t>
  </si>
  <si>
    <t>10mg/ml a 5 ml</t>
  </si>
  <si>
    <t>Salbutamolum inj.</t>
  </si>
  <si>
    <t>0,5mg/1ml a 10 amp. A 1 ml</t>
  </si>
  <si>
    <t xml:space="preserve">Theophyllinum </t>
  </si>
  <si>
    <t>20mg/ml; 10ml, 5 amp</t>
  </si>
  <si>
    <t>Thiamini, Pyridoxini, Cyanocobal. roztwór do wstrzykiwań domięśn (0,05g+0,05g+0,5mg)/</t>
  </si>
  <si>
    <t>(0,05g+0,05g+0,5mg)/ x 5 amp.</t>
  </si>
  <si>
    <t>Pantoprazolum proszek do sporządzania roztwo 0,04 g</t>
  </si>
  <si>
    <t>0,04 g x 1 fiol.</t>
  </si>
  <si>
    <t>Prednisolone hemisuccinate</t>
  </si>
  <si>
    <t>25 mg x 3 amp. proszku + 3 amp. rozp.</t>
  </si>
  <si>
    <t>50 mg x 3 amp. proszku + 3 amp. rozp.</t>
  </si>
  <si>
    <t>Razem  wartość Część nr 18</t>
  </si>
  <si>
    <t>19.1</t>
  </si>
  <si>
    <t>Acenocoumarolum   4 mg</t>
  </si>
  <si>
    <t>1 op = 60 szt</t>
  </si>
  <si>
    <t>19.2</t>
  </si>
  <si>
    <t>Acidum acetylsalicylicum  0,3 g tabletki</t>
  </si>
  <si>
    <t>300 mg x 20 szt</t>
  </si>
  <si>
    <t>19.3</t>
  </si>
  <si>
    <t>Acidum acetylsalicylicum tabl.dojelit. 0,075 g</t>
  </si>
  <si>
    <t xml:space="preserve">0,075 g x 60 szt. </t>
  </si>
  <si>
    <t>19.4</t>
  </si>
  <si>
    <t>Adrenalinum roztwór do wstrzykiwań 1mg/ml</t>
  </si>
  <si>
    <t>1 mg/1ml x 10 amp.a 1ml</t>
  </si>
  <si>
    <t>19.5</t>
  </si>
  <si>
    <t>Amiloridum, Hydrochlorothiazidum 5mg+0,05 g</t>
  </si>
  <si>
    <t>5mg+0,05 g x 50 szt.</t>
  </si>
  <si>
    <t>19.6</t>
  </si>
  <si>
    <t>Amiodaroni hydrochloridum  0,2 g</t>
  </si>
  <si>
    <t>0,2 g x 60 szt.</t>
  </si>
  <si>
    <t>19.7</t>
  </si>
  <si>
    <t>Antazolini mesilas inj. 0,1 g/2ml</t>
  </si>
  <si>
    <t>0,1 g/2ml x 10 amp.a 2ml</t>
  </si>
  <si>
    <t>19.8</t>
  </si>
  <si>
    <t>Ascorbic acid 0,5g/5ml</t>
  </si>
  <si>
    <t>0,5g/5ml a 10 amp.</t>
  </si>
  <si>
    <t>19.9</t>
  </si>
  <si>
    <t>Atorvastatin  20 mg</t>
  </si>
  <si>
    <t>19.10</t>
  </si>
  <si>
    <t>Atropini sulfas roztwór do wstrzykiwań 1 mg/ml</t>
  </si>
  <si>
    <t>1 mg/1ml 1 op = 10 amp po 1 ml</t>
  </si>
  <si>
    <t>19.11</t>
  </si>
  <si>
    <t>Barium sulfate zaw. 1 g/1ml</t>
  </si>
  <si>
    <t>1 g/1ml x 200 ml</t>
  </si>
  <si>
    <t>19.12</t>
  </si>
  <si>
    <t>Betahistinum  0,024 g</t>
  </si>
  <si>
    <t xml:space="preserve">0,024 g x 60 szt. </t>
  </si>
  <si>
    <t>19.13</t>
  </si>
  <si>
    <t>Carbamazepinum  0,2 g</t>
  </si>
  <si>
    <t>0,2 g x 50 szt</t>
  </si>
  <si>
    <t>19.14</t>
  </si>
  <si>
    <t>Carvedilolum  0,0125 g</t>
  </si>
  <si>
    <t xml:space="preserve">0,0125 g x 30 szt. </t>
  </si>
  <si>
    <t>19.15</t>
  </si>
  <si>
    <t xml:space="preserve">Carvedilolum 6,25 mg </t>
  </si>
  <si>
    <t>19.16</t>
  </si>
  <si>
    <t>Clemastinum 1 mg</t>
  </si>
  <si>
    <t>1 mg a 30 szt.</t>
  </si>
  <si>
    <t>19.17</t>
  </si>
  <si>
    <t>Clemastinum roztwór do wstrzykiwań 1 mg/ml</t>
  </si>
  <si>
    <t>1 op = 5 amp po 2 ml</t>
  </si>
  <si>
    <t>19.18</t>
  </si>
  <si>
    <t>Cyanocobalamin 1000mcg/2ml</t>
  </si>
  <si>
    <t>1000 mcg/2ml a 5 amp.</t>
  </si>
  <si>
    <t>19.19</t>
  </si>
  <si>
    <t>Dexamethasone 0,1 % krople do oczu</t>
  </si>
  <si>
    <t>1 mg/ml x  a 5 ml</t>
  </si>
  <si>
    <t>19.20</t>
  </si>
  <si>
    <t>Diclofenacum natricum 0,05 g</t>
  </si>
  <si>
    <t>0,05 g x 30 szt.</t>
  </si>
  <si>
    <t>19.21</t>
  </si>
  <si>
    <t>Diclofenacum natricum tabletki o przedłużonym uwalnianiu 100 mg</t>
  </si>
  <si>
    <t>1 op.= 20 szt.</t>
  </si>
  <si>
    <t>19.22</t>
  </si>
  <si>
    <t>Digoxinum rozt.do wstrz. 0,25 mg/ml</t>
  </si>
  <si>
    <t>0,25 mg/ml x 5 amp.a 2ml</t>
  </si>
  <si>
    <t>19.23</t>
  </si>
  <si>
    <t>Digoxinum  0,25 mg</t>
  </si>
  <si>
    <t>0,25 mg x 30 szt.</t>
  </si>
  <si>
    <t>19.24</t>
  </si>
  <si>
    <t>Dopamini hydrochloridum rozt.do wl.doż. 0,04 g/1ml</t>
  </si>
  <si>
    <t>0,04 g/1ml x 10 amp.a 5ml</t>
  </si>
  <si>
    <t>19.25</t>
  </si>
  <si>
    <t>Doxazosinum 4 mg</t>
  </si>
  <si>
    <t xml:space="preserve">4 mg x 30 szt. </t>
  </si>
  <si>
    <t>19.26</t>
  </si>
  <si>
    <t>Drotaverine hydrochloride 40 mg</t>
  </si>
  <si>
    <t>40 mg a 40 szt.</t>
  </si>
  <si>
    <t>19.27</t>
  </si>
  <si>
    <t>Enalaprili maleas 10 mg</t>
  </si>
  <si>
    <t>Enalaprili maleas 5 mg</t>
  </si>
  <si>
    <t>Formoterol  proszek do inh. 12 µg/dawkę 60 szt.</t>
  </si>
  <si>
    <t>12ug/ dawkę x 60 dawek</t>
  </si>
  <si>
    <t>Furosemide 0,02g/2ml a 50 amp.</t>
  </si>
  <si>
    <t>0,02g/2ml a 50 amp.</t>
  </si>
  <si>
    <t>Furosemide 40 mg</t>
  </si>
  <si>
    <t>40 mg a 30 szt</t>
  </si>
  <si>
    <t>Glimepiridum 1 mg</t>
  </si>
  <si>
    <t>1 mg x 30 szt</t>
  </si>
  <si>
    <t>Glimepiridum 2 mg</t>
  </si>
  <si>
    <t>Glimepiridum 3 mg</t>
  </si>
  <si>
    <t>Haloperidolum krop.doustne 2 mg/1ml</t>
  </si>
  <si>
    <t>2 mg/1ml x 10 ml</t>
  </si>
  <si>
    <t xml:space="preserve">Heparinum  rozt.dowl.doż. 5000j.m./ml </t>
  </si>
  <si>
    <t>25 000j.m./5ml a 10 fiol.</t>
  </si>
  <si>
    <t>Hydrochlorothiazidum 0,025 g</t>
  </si>
  <si>
    <t>0,025 g x 30 szt.</t>
  </si>
  <si>
    <t>Hydrochlorothiazidum 12,5 mg</t>
  </si>
  <si>
    <t>Hydroxizini hydrochloridum 10 mg</t>
  </si>
  <si>
    <t>Hydroxyzini hydrochloridum 0,025 g</t>
  </si>
  <si>
    <t>Indapamidum tabletki o przedłużonym uwalnianiu 1,5 mg</t>
  </si>
  <si>
    <t>Lidocainum inj. 0,02 g/1ml</t>
  </si>
  <si>
    <t>0,02 g/1ml x 10 amp.a 2ml</t>
  </si>
  <si>
    <t>0,02 g/1ml x 5 fiol. a 20ml</t>
  </si>
  <si>
    <t>Loperamidum  2 mg</t>
  </si>
  <si>
    <t>2 mg x 30 szt.</t>
  </si>
  <si>
    <t>Magnesii sulfas roztwór do wstrzykiwań, 200 mg/ml</t>
  </si>
  <si>
    <t>200 mg/ml x 10 amp.</t>
  </si>
  <si>
    <t>Metamizolum natricum 1g/2ml a 2ml</t>
  </si>
  <si>
    <t>1g/2ml 5 amp a 2 ml</t>
  </si>
  <si>
    <t>Metamizolum natricum 500 mg</t>
  </si>
  <si>
    <t>0,5 g a 12 szt</t>
  </si>
  <si>
    <t>Metamizolum natricum inj. 2,5 g/5ml</t>
  </si>
  <si>
    <t>2,5 g/5ml x 5 amp.a 5ml</t>
  </si>
  <si>
    <t>Metformini hydrochloridum  0,5 g</t>
  </si>
  <si>
    <t xml:space="preserve">0,5 g x 90 szt. </t>
  </si>
  <si>
    <t>Metformini hydrochloridum 1000 mg</t>
  </si>
  <si>
    <t>1 op.= 90 szt.</t>
  </si>
  <si>
    <t>Metformini hydrochloridum  850 mg</t>
  </si>
  <si>
    <t>Metoclopramidum inj. 0,01g/2ml 5 amp.</t>
  </si>
  <si>
    <t>0,01g/2ml a 5 amp.</t>
  </si>
  <si>
    <t>Metoclopramidum 0,01 g</t>
  </si>
  <si>
    <t>0,01 g x 50 szt.</t>
  </si>
  <si>
    <t>Metoprolol roztwór do wstrzykiwań dozylnych 5 mg/5 ml</t>
  </si>
  <si>
    <t>1 op.= 5 amp</t>
  </si>
  <si>
    <t>Metoprololi succinas tabletki o przedłużonym uwalnianiu 47,5 mg</t>
  </si>
  <si>
    <t>47,5 mg a 28 szt</t>
  </si>
  <si>
    <t>Metoprololi tartras 0,05 g</t>
  </si>
  <si>
    <t>Montelukastum 10 mg</t>
  </si>
  <si>
    <t>10 mg a 28 szt</t>
  </si>
  <si>
    <t>Neomycin sulphate, Gramicidin, Fludrocortisone acetate krople do oczu</t>
  </si>
  <si>
    <t>2500j.m+25j.m.+1mg/ml x 5 ml</t>
  </si>
  <si>
    <t>Naloxonum hydrochloricum roztwór do wstrzyknięć 0,4 mg/1ml</t>
  </si>
  <si>
    <t>1 op=10 amp.</t>
  </si>
  <si>
    <t>Natrium bicarbonicum roztwór do wstrzykiwań, 84 mg/ml</t>
  </si>
  <si>
    <t>1 op.= 10 amp 20 ml</t>
  </si>
  <si>
    <t>Nebivololum  5 mg</t>
  </si>
  <si>
    <t>5 mg x 28 szt.</t>
  </si>
  <si>
    <t>Noradrenalinum roztwór do infuzji 1mg/ml</t>
  </si>
  <si>
    <t xml:space="preserve">1 op=10 amp </t>
  </si>
  <si>
    <t>Ofloxacinum krople do oczu, roztwór 3 mg/ml</t>
  </si>
  <si>
    <t>3 mg/ml x 1 but.a 5ml</t>
  </si>
  <si>
    <t>Omeprazolum 0,02 g</t>
  </si>
  <si>
    <t xml:space="preserve">0,02 g x 28 szt. </t>
  </si>
  <si>
    <t>Omeprazolum 40 mg proszek do sporz. roztw. do inf</t>
  </si>
  <si>
    <t>0,4g/1 fiol</t>
  </si>
  <si>
    <t>Opipramol dihydrochloride</t>
  </si>
  <si>
    <t>50 mg x 20 szt</t>
  </si>
  <si>
    <t>Pancreatinum 16 000 j.m.</t>
  </si>
  <si>
    <t>16 000j.m. x 60 szt.</t>
  </si>
  <si>
    <t>Pantoprazolum 40 mg</t>
  </si>
  <si>
    <t>1 op.= 28 szt.</t>
  </si>
  <si>
    <t>Pantoprazolum 20 mg</t>
  </si>
  <si>
    <t>Papaverini hydrochloridum inj. 0,04 g/2ml</t>
  </si>
  <si>
    <t>0,04 g/2ml x 10 amp.a 2ml</t>
  </si>
  <si>
    <t>Pentoxifylline 400 mg tabletki o przedł. uwaln.</t>
  </si>
  <si>
    <t>0,4 g 60 szt</t>
  </si>
  <si>
    <t>Phytomenadione 10 mg</t>
  </si>
  <si>
    <t>0,01 g a 30 szt</t>
  </si>
  <si>
    <t>Phytomenadionum rozt.do wstrz. 0,01 g/1ml</t>
  </si>
  <si>
    <t>0,01 g/1ml x 10 amp.a 1ml</t>
  </si>
  <si>
    <t>Piracetamum 1,2 g</t>
  </si>
  <si>
    <t>1,2 g x 60 szt.</t>
  </si>
  <si>
    <t xml:space="preserve">Potassium chloride 150mg/ml </t>
  </si>
  <si>
    <t>150 mg/ml 50 amp. A 10 ml</t>
  </si>
  <si>
    <t>Propafenoni hydrochloridum  0,15 g</t>
  </si>
  <si>
    <t>0,15 g x 20 szt.</t>
  </si>
  <si>
    <t xml:space="preserve">Lactobacillus rhamnosus 10 mld CFU (Pen – 40%, E/N – 40%, Oxy – 20%) </t>
  </si>
  <si>
    <t>1 op. =10 kaps twardych</t>
  </si>
  <si>
    <t>Ramiprilum  5 mg</t>
  </si>
  <si>
    <t xml:space="preserve">5 mg x 30 szt. </t>
  </si>
  <si>
    <t>Ramiprilum 10 mg</t>
  </si>
  <si>
    <t xml:space="preserve">Ramiprilum 2,5 mg </t>
  </si>
  <si>
    <t>1 op. = 28 szt.</t>
  </si>
  <si>
    <t>Ranitidine 150 mg</t>
  </si>
  <si>
    <t>0,150g a 60 szt.</t>
  </si>
  <si>
    <t>Ranitidinum rozt.do infuzji 0,5 mg/1ml</t>
  </si>
  <si>
    <t>0,5 mg/1ml x 100 ml</t>
  </si>
  <si>
    <t>Sildenafil</t>
  </si>
  <si>
    <t>20 mg x 90 szt</t>
  </si>
  <si>
    <t>25 mg x 4 szt</t>
  </si>
  <si>
    <t>Simvastatinum 0,02 g</t>
  </si>
  <si>
    <t>Sulfacetamidum natricum krop.do oczu 0,1 g/1ml</t>
  </si>
  <si>
    <t>0,1 g/1ml x 12 minimsow 0,5ml</t>
  </si>
  <si>
    <t>Torasemid 10 mg</t>
  </si>
  <si>
    <t>1op. = 30 szt.</t>
  </si>
  <si>
    <t>Torasemid 5mg</t>
  </si>
  <si>
    <t>Tramadol hydrochloride 0,05g/ml a 1ml</t>
  </si>
  <si>
    <t>0,05 g/ml 5 amp. a 1ml</t>
  </si>
  <si>
    <t>Tramadol hydrochloride 0,1g/2ml a 2ml</t>
  </si>
  <si>
    <t>100mg/2ml 5 amp. a 2ml</t>
  </si>
  <si>
    <t>Tramadol hydrochloride 50 mg</t>
  </si>
  <si>
    <t>0,05g a 20 szt.</t>
  </si>
  <si>
    <t>Tramadoli hydrochloridum + Paracetamolum  37,5 mg + 325 mg</t>
  </si>
  <si>
    <t>37,5 mg + 325 mg x 60 szt</t>
  </si>
  <si>
    <t>Tramadoli hydrochloridum + Paracetamolum  75 mg + 650 mg</t>
  </si>
  <si>
    <t>75 mg + 650 mg / 1 op = 60 szt.</t>
  </si>
  <si>
    <t>Tramadolum tabl.o przedł.uwaln. 0,1 g</t>
  </si>
  <si>
    <t>0,1 g x 30 szt.</t>
  </si>
  <si>
    <t>Tranexamic acid 0,5g/5ml</t>
  </si>
  <si>
    <t>0,5g/5ml 5amp.a 5ml</t>
  </si>
  <si>
    <t>Tropicamidum krop.do oczu 0,01 g/1ml</t>
  </si>
  <si>
    <t xml:space="preserve">0,01 g/1ml x 10 ml </t>
  </si>
  <si>
    <t>Verapamilum  0,04 g</t>
  </si>
  <si>
    <t xml:space="preserve">0,04 g x 20 szt. </t>
  </si>
  <si>
    <t>Verapamilum 0,08 g</t>
  </si>
  <si>
    <t>0,08 g x 20 szt.</t>
  </si>
  <si>
    <t>Verapamilum 0,12 g</t>
  </si>
  <si>
    <t>0,12 g x 20 szt.</t>
  </si>
  <si>
    <t>Vitamin B group</t>
  </si>
  <si>
    <t>Razem  wartość Część nr 19</t>
  </si>
  <si>
    <t>Zamawiający wymaga produktów leczniczych a nie suplementów diety</t>
  </si>
  <si>
    <t>20.1</t>
  </si>
  <si>
    <t>Aqa pro injectione flakon  500 ml</t>
  </si>
  <si>
    <t>500ml</t>
  </si>
  <si>
    <t>20.2</t>
  </si>
  <si>
    <t>Aqa pro injectione flakon  250 ml</t>
  </si>
  <si>
    <t>250 ml</t>
  </si>
  <si>
    <t>20.3</t>
  </si>
  <si>
    <t>Aqa pro injectione flakon 100 ml</t>
  </si>
  <si>
    <t>100ml</t>
  </si>
  <si>
    <t>20.4</t>
  </si>
  <si>
    <t>Natrium chloratum 0,9% flakon  250 ml</t>
  </si>
  <si>
    <t>250ml</t>
  </si>
  <si>
    <t>20.5</t>
  </si>
  <si>
    <t>Natrium chloratum 0,9%  flakon 500ml</t>
  </si>
  <si>
    <t>20.6</t>
  </si>
  <si>
    <t>Natrium chloratum 0,9% flakon 100ml</t>
  </si>
  <si>
    <t>20.7</t>
  </si>
  <si>
    <t>Natrium chloratum 0,9%, amp. 5 ml  100 szt</t>
  </si>
  <si>
    <t>5ml x 100 amp</t>
  </si>
  <si>
    <t>20.8</t>
  </si>
  <si>
    <t>Natrium chloriatum 10%, amp.10ml  100 szt</t>
  </si>
  <si>
    <t>10ml x 100 amp</t>
  </si>
  <si>
    <t>20.9</t>
  </si>
  <si>
    <t xml:space="preserve">Glucosum 5% et Natrium Chloratum 0,9% 1:1 flakon 500ml </t>
  </si>
  <si>
    <t>20.10</t>
  </si>
  <si>
    <t>Glucosum 5% flakon 250ml</t>
  </si>
  <si>
    <t>20.11</t>
  </si>
  <si>
    <t>Glucosum  5%  flakon500ml</t>
  </si>
  <si>
    <t>20.12</t>
  </si>
  <si>
    <t>Glucosum inj.10% flakon 500ml</t>
  </si>
  <si>
    <t>20.13</t>
  </si>
  <si>
    <t>Glucosum 40% 10ml  10 szt</t>
  </si>
  <si>
    <t>10ml x 10 szt</t>
  </si>
  <si>
    <t>20.14</t>
  </si>
  <si>
    <t>Mannitol roztw. do inf. 200 mg/ml but. 100 ml</t>
  </si>
  <si>
    <t>20.15</t>
  </si>
  <si>
    <t>Mannitol roztw. do inf. 200 mg/ml but. 250 ml</t>
  </si>
  <si>
    <t>20.16</t>
  </si>
  <si>
    <t>Płyn wieloelektrolitowy w pełni zbilansowany buforowany octanami i jabłczanami flakon  500 ml</t>
  </si>
  <si>
    <t>20.17</t>
  </si>
  <si>
    <t>Nawilżacz rezerwuarowy a 340 ml</t>
  </si>
  <si>
    <t>340ml</t>
  </si>
  <si>
    <t>20.18</t>
  </si>
  <si>
    <t>Nawilżacz rezerwuarowy a 650 ml</t>
  </si>
  <si>
    <t>650ml</t>
  </si>
  <si>
    <t>20.19</t>
  </si>
  <si>
    <t>Aqua pro injectione amp. 5 ml 100 szt.</t>
  </si>
  <si>
    <t>20.20</t>
  </si>
  <si>
    <t>Sodium chloride, Potassium chloride, Calcium chloride roztw. do inf., (8,6 mg+0,3 mg+0,33 mg)/ml, 500 ml</t>
  </si>
  <si>
    <t>(8,6 mg+0,3 mg+0,33 mg)/ml, 500 ml</t>
  </si>
  <si>
    <t>UWAGI:</t>
  </si>
  <si>
    <t>21.1</t>
  </si>
  <si>
    <t xml:space="preserve">Vinorelbine konc. do sporz. roztw. do inf. 10 mg*
</t>
  </si>
  <si>
    <t>0,01 g x 1 fiol</t>
  </si>
  <si>
    <t>21.2</t>
  </si>
  <si>
    <t>Vinorelbine konc. do sporz. roztw. do inf. 50 mg*</t>
  </si>
  <si>
    <t>22.1</t>
  </si>
  <si>
    <t>Carboplatinum konc. do sporz. roztw. do inf. 600 mg *</t>
  </si>
  <si>
    <t>0,6 g x 1 fiol</t>
  </si>
  <si>
    <t>Afatinib 40 mg</t>
  </si>
  <si>
    <t>40 mg x 28 szt.</t>
  </si>
  <si>
    <t>Nr spr 25/ZP/2019</t>
  </si>
  <si>
    <t>14.2</t>
  </si>
  <si>
    <t>Razem  wartość Część nr nr 15</t>
  </si>
  <si>
    <t>Razem  wartość Część nr nr 14</t>
  </si>
  <si>
    <t>20.21</t>
  </si>
  <si>
    <t>Razem  wartość Część nr 20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</si>
  <si>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</si>
  <si>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</si>
  <si>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</si>
  <si>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</si>
  <si>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</si>
  <si>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</si>
  <si>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</si>
  <si>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</si>
  <si>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</si>
  <si>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</si>
  <si>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</si>
  <si>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</si>
  <si>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</si>
  <si>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</si>
  <si>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</si>
  <si>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</si>
  <si>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</si>
  <si>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</si>
  <si>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</si>
  <si>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Dawka /  opakowanie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</si>
  <si>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</si>
  <si>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</si>
  <si>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</si>
  <si>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</si>
  <si>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</si>
  <si>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</si>
  <si>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</si>
  <si>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</si>
  <si>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</si>
  <si>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</si>
  <si>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</si>
  <si>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</si>
  <si>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</si>
  <si>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</si>
  <si>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</si>
  <si>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</si>
  <si>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</si>
  <si>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</si>
  <si>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</si>
  <si>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Razem  wartość Część nr 21</t>
  </si>
  <si>
    <t xml:space="preserve">0,08 ( 2 szt) g+0,125 g ( 1 szt) </t>
  </si>
  <si>
    <t>0,008 g x 1 apm.</t>
  </si>
  <si>
    <t>0,008 g x 1 tabl.</t>
  </si>
  <si>
    <t>Lipegfilgrastim roztw. do wstrzyk. 6 mg</t>
  </si>
  <si>
    <t>Pegfilgrastim roztw. do wstrz. 6 mg</t>
  </si>
  <si>
    <t>6 mg x 1 amp.-strzyk.</t>
  </si>
  <si>
    <t>Część nr  14 - Dostawy leków onkologicznych cz. 8 - VINORELBINA *</t>
  </si>
  <si>
    <t>Część nr  15 - Dostawy leków onkologicznych cz. 9 - AFATINIB</t>
  </si>
  <si>
    <t>Część 16 - Dostawy leku Nadroparin calcium</t>
  </si>
  <si>
    <t>17.28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</si>
  <si>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</si>
  <si>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</si>
  <si>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</si>
  <si>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</si>
  <si>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</si>
  <si>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</si>
  <si>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</si>
  <si>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</si>
  <si>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</si>
  <si>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</si>
  <si>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</si>
  <si>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</si>
  <si>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</si>
  <si>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</si>
  <si>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</si>
  <si>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</si>
  <si>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</si>
  <si>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</si>
  <si>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17.49</t>
  </si>
  <si>
    <t>17.50</t>
  </si>
  <si>
    <t>17.51</t>
  </si>
  <si>
    <t>17.52</t>
  </si>
  <si>
    <t>17.53</t>
  </si>
  <si>
    <t>17.54</t>
  </si>
  <si>
    <t>17.55</t>
  </si>
  <si>
    <t>17.56</t>
  </si>
  <si>
    <t>17.57</t>
  </si>
  <si>
    <t>17.58</t>
  </si>
  <si>
    <t>17.59</t>
  </si>
  <si>
    <t>17.60</t>
  </si>
  <si>
    <t>17.61</t>
  </si>
  <si>
    <t>17.62</t>
  </si>
  <si>
    <t>17.63</t>
  </si>
  <si>
    <t>17.64</t>
  </si>
  <si>
    <t>17.65</t>
  </si>
  <si>
    <t>17.66</t>
  </si>
  <si>
    <t>17.67</t>
  </si>
  <si>
    <t>17.68</t>
  </si>
  <si>
    <t>17.69</t>
  </si>
  <si>
    <t>17.70</t>
  </si>
  <si>
    <t>17.71</t>
  </si>
  <si>
    <t>17.72</t>
  </si>
  <si>
    <t>17.73</t>
  </si>
  <si>
    <t>17.74</t>
  </si>
  <si>
    <t>17.75</t>
  </si>
  <si>
    <t>17.76</t>
  </si>
  <si>
    <t>17.77</t>
  </si>
  <si>
    <t>17.78</t>
  </si>
  <si>
    <t>17.79</t>
  </si>
  <si>
    <t>17.80</t>
  </si>
  <si>
    <t>17.81</t>
  </si>
  <si>
    <t>17.82</t>
  </si>
  <si>
    <t>17.83</t>
  </si>
  <si>
    <t>17.84</t>
  </si>
  <si>
    <t>17.85</t>
  </si>
  <si>
    <t>Część nr 17 - Dostawy leków różnych cz. 1</t>
  </si>
  <si>
    <t>Część nr 18 - Dostawy leków różnych cz. 2</t>
  </si>
  <si>
    <t>Część nr 19 - Dostawy leków różnych  cz. 3</t>
  </si>
  <si>
    <t>Część nr 20 - Dostawy leków różnych cz. 4</t>
  </si>
  <si>
    <t>Część nr 21 - Dostawy leków różnych cz. 5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</si>
  <si>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</si>
  <si>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</si>
  <si>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</si>
  <si>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</si>
  <si>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</si>
  <si>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</si>
  <si>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</si>
  <si>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</si>
  <si>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</si>
  <si>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</si>
  <si>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</si>
  <si>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</si>
  <si>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21.34</t>
  </si>
  <si>
    <t>21.35</t>
  </si>
  <si>
    <t>21.36</t>
  </si>
  <si>
    <t>21.37</t>
  </si>
  <si>
    <t>21.38</t>
  </si>
  <si>
    <t>21.39</t>
  </si>
  <si>
    <t>21.40</t>
  </si>
  <si>
    <t>21.41</t>
  </si>
  <si>
    <t>21.42</t>
  </si>
  <si>
    <t>21.43</t>
  </si>
  <si>
    <t>21.44</t>
  </si>
  <si>
    <t>21.45</t>
  </si>
  <si>
    <t>21.46</t>
  </si>
  <si>
    <t>21.47</t>
  </si>
  <si>
    <t>21.48</t>
  </si>
  <si>
    <t>21.49</t>
  </si>
  <si>
    <t>21.50</t>
  </si>
  <si>
    <t>21.51</t>
  </si>
  <si>
    <t>21.52</t>
  </si>
  <si>
    <t>21.53</t>
  </si>
  <si>
    <t>21.54</t>
  </si>
  <si>
    <t>21.55</t>
  </si>
  <si>
    <t>21.56</t>
  </si>
  <si>
    <t>21.57</t>
  </si>
  <si>
    <t>21.58</t>
  </si>
  <si>
    <t>21.59</t>
  </si>
  <si>
    <t>21.60</t>
  </si>
  <si>
    <t>21.61</t>
  </si>
  <si>
    <t>21.62</t>
  </si>
  <si>
    <t>21.63</t>
  </si>
  <si>
    <t>21.64</t>
  </si>
  <si>
    <t>21.65</t>
  </si>
  <si>
    <t>21.66</t>
  </si>
  <si>
    <t>21.67</t>
  </si>
  <si>
    <t>21.68</t>
  </si>
  <si>
    <t>21.69</t>
  </si>
  <si>
    <t>21.70</t>
  </si>
  <si>
    <t>21.71</t>
  </si>
  <si>
    <t>21.72</t>
  </si>
  <si>
    <t>21.73</t>
  </si>
  <si>
    <t>21.74</t>
  </si>
  <si>
    <t>21.75</t>
  </si>
  <si>
    <t>21.76</t>
  </si>
  <si>
    <t>21.77</t>
  </si>
  <si>
    <t>21.78</t>
  </si>
  <si>
    <t>21.79</t>
  </si>
  <si>
    <t>21.80</t>
  </si>
  <si>
    <t>21.81</t>
  </si>
  <si>
    <t>21.82</t>
  </si>
  <si>
    <t>21.83</t>
  </si>
  <si>
    <t>21.84</t>
  </si>
  <si>
    <t>21.85</t>
  </si>
  <si>
    <t>21.86</t>
  </si>
  <si>
    <t>21.87</t>
  </si>
  <si>
    <t>21.88</t>
  </si>
  <si>
    <t>21.89</t>
  </si>
  <si>
    <t>21.90</t>
  </si>
  <si>
    <t>21.91</t>
  </si>
  <si>
    <t>21.92</t>
  </si>
  <si>
    <t>21.93</t>
  </si>
  <si>
    <t>21.94</t>
  </si>
  <si>
    <t>21.95</t>
  </si>
  <si>
    <t>21.96</t>
  </si>
  <si>
    <t>21.97</t>
  </si>
  <si>
    <t>21.98</t>
  </si>
  <si>
    <t>21.99</t>
  </si>
  <si>
    <t>21.100</t>
  </si>
  <si>
    <t>Cześć nr  22 - Dostawy płynów dożylnych</t>
  </si>
  <si>
    <t xml:space="preserve">Razem  wartość Część nr 22 </t>
  </si>
  <si>
    <r>
      <t>1. dla pozycji od 22.1, 22.3 - 22.6, 22.10 – 22.11 i 22.16</t>
    </r>
    <r>
      <rPr>
        <sz val="9"/>
        <color rgb="FF000000"/>
        <rFont val="Times New Roman"/>
        <family val="1"/>
        <charset val="238"/>
      </rPr>
      <t xml:space="preserve">  muszą być zachowane dwa niezależne  równe porty o płaskiej powierzchni nie wymagające dezynfekcji, oraz musi być zachowana dodatkowa objętość, umożliwiająca bez usuwania powietrza ,na dostrzyknięcie:
-do flakonów o pojemności 500 ml do 90 ml,
-do flakonów o pojemności 250 ml do 60 ml,
-do flakonów o pojemności 100ml do 40 ml,</t>
    </r>
  </si>
  <si>
    <r>
      <t>2. przeźroczysty nawilżacz rezerwuarowy poz.22.17 i 22.18</t>
    </r>
    <r>
      <rPr>
        <sz val="9"/>
        <color rgb="FF000000"/>
        <rFont val="Times New Roman"/>
        <family val="1"/>
        <charset val="238"/>
      </rPr>
      <t xml:space="preserve"> napełniony woda sterylną z tworzywa sztucznego o poj. 340 ml i 650 ml  do terapii tlenowej. Pojemnik ten powinien posiadać adapter pasujący do pojemników o większej pojemności.</t>
    </r>
  </si>
  <si>
    <t>19. 23</t>
  </si>
  <si>
    <t>Zamawiający wymaga produktów leczniczych za wyjątkiem pozycji: 19.11, 19.18, 19.22, 19.23, 19.24 19.25</t>
  </si>
  <si>
    <t>17.51 – dietetyczny środek spożywczy do specjalnego przeznaczenia medycznego</t>
  </si>
  <si>
    <t>Nintedanib 100 mg x 120 sztuk</t>
  </si>
  <si>
    <t>Nintedanib 150 mg x 60 sztuk</t>
  </si>
  <si>
    <t>Nintedanib 100 mg x 60 sztuk</t>
  </si>
  <si>
    <t xml:space="preserve">Cześć nr  13 - leków onkologicznych cz. 7- NINTEDANIB  </t>
  </si>
  <si>
    <t>Dawka /  opakowanie**</t>
  </si>
  <si>
    <t xml:space="preserve">** Ilekroć w arkuszu asortymentowo-cenowym pada sformułowanie dawka / opakowani, należy traktować to jako wartość pomocniczą do celów obliczeniowych, a nie wymaganą. 
W sytuacji chęci złożenia oferty na produkt o innej wielkości opakowania, po odpowiednim przeliczeniu, proszę podać pełne wielkości opakowań zaokrąglone w górę.
</t>
  </si>
  <si>
    <t>Dawka / opakowanie**</t>
  </si>
  <si>
    <t>Dawka /opakowanie**</t>
  </si>
  <si>
    <t>Nr poz</t>
  </si>
  <si>
    <t>Na dostawy leków i innych produktów leczniczych dla szpitala w Pilchowicach postępowanie II</t>
  </si>
  <si>
    <t>Pemetrexed proszek do sporz. konc. roztw. do inf. 100 mg*</t>
  </si>
  <si>
    <t>Pemetrexed  proszek do sporz. konc. roztw. do inf. 500 mg *</t>
  </si>
</sst>
</file>

<file path=xl/styles.xml><?xml version="1.0" encoding="utf-8"?>
<styleSheet xmlns="http://schemas.openxmlformats.org/spreadsheetml/2006/main">
  <numFmts count="6">
    <numFmt numFmtId="164" formatCode="_-* #,##0.00&quot; zł&quot;_-;\-* #,##0.00&quot; zł&quot;_-;_-* \-??&quot; zł&quot;_-;_-@_-"/>
    <numFmt numFmtId="165" formatCode="d/mm/yyyy"/>
    <numFmt numFmtId="166" formatCode="###,000"/>
    <numFmt numFmtId="167" formatCode="#,##0.0"/>
    <numFmt numFmtId="168" formatCode="dd\ mmm"/>
    <numFmt numFmtId="169" formatCode="#,##0.00_ ;\-#,##0.00\ "/>
  </numFmts>
  <fonts count="40"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800080"/>
      <name val="Czcionka tekstu podstawowego"/>
      <charset val="238"/>
    </font>
    <font>
      <sz val="28"/>
      <color rgb="FF00000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i/>
      <sz val="9"/>
      <name val="Times New Roman"/>
      <family val="1"/>
      <charset val="238"/>
    </font>
    <font>
      <u/>
      <sz val="11"/>
      <color rgb="FF0000FF"/>
      <name val="Czcionka tekstu podstawowego"/>
      <charset val="238"/>
    </font>
    <font>
      <sz val="8"/>
      <color rgb="FF000000"/>
      <name val="Arial CE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1"/>
    </font>
    <font>
      <sz val="10"/>
      <name val="Calibri"/>
      <family val="2"/>
      <charset val="238"/>
    </font>
    <font>
      <i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7.5"/>
      <name val="Times New Roman"/>
      <family val="1"/>
      <charset val="238"/>
    </font>
    <font>
      <sz val="7.5"/>
      <color rgb="FF000000"/>
      <name val="Times New Roman"/>
      <family val="1"/>
      <charset val="238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7" fillId="0" borderId="0"/>
    <xf numFmtId="0" fontId="2" fillId="2" borderId="0"/>
  </cellStyleXfs>
  <cellXfs count="599">
    <xf numFmtId="0" fontId="0" fillId="0" borderId="0" xfId="0"/>
    <xf numFmtId="0" fontId="0" fillId="0" borderId="0" xfId="0" applyFont="1"/>
    <xf numFmtId="165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/>
    </xf>
    <xf numFmtId="0" fontId="6" fillId="0" borderId="0" xfId="2" applyNumberFormat="1" applyFont="1" applyFill="1" applyBorder="1" applyAlignment="1">
      <alignment horizontal="left"/>
    </xf>
    <xf numFmtId="0" fontId="4" fillId="0" borderId="0" xfId="2" applyNumberFormat="1" applyFont="1" applyFill="1" applyBorder="1" applyAlignment="1">
      <alignment wrapText="1"/>
    </xf>
    <xf numFmtId="0" fontId="5" fillId="0" borderId="0" xfId="2" applyNumberFormat="1" applyFont="1" applyFill="1" applyBorder="1" applyAlignment="1"/>
    <xf numFmtId="0" fontId="4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horizontal="right"/>
    </xf>
    <xf numFmtId="0" fontId="4" fillId="0" borderId="0" xfId="2" applyNumberFormat="1" applyFont="1" applyFill="1" applyBorder="1" applyAlignment="1"/>
    <xf numFmtId="0" fontId="6" fillId="0" borderId="0" xfId="2" applyNumberFormat="1" applyFont="1" applyFill="1" applyBorder="1" applyAlignment="1"/>
    <xf numFmtId="0" fontId="4" fillId="0" borderId="0" xfId="2" applyNumberFormat="1" applyFont="1" applyFill="1" applyBorder="1" applyAlignment="1">
      <alignment vertical="center" wrapText="1"/>
    </xf>
    <xf numFmtId="0" fontId="5" fillId="0" borderId="0" xfId="2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 vertical="center"/>
    </xf>
    <xf numFmtId="4" fontId="4" fillId="3" borderId="0" xfId="2" applyNumberFormat="1" applyFont="1" applyFill="1" applyBorder="1" applyAlignment="1">
      <alignment horizontal="right"/>
    </xf>
    <xf numFmtId="0" fontId="4" fillId="3" borderId="0" xfId="2" applyNumberFormat="1" applyFont="1" applyFill="1" applyBorder="1" applyAlignment="1"/>
    <xf numFmtId="4" fontId="4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left" vertical="center" wrapText="1"/>
    </xf>
    <xf numFmtId="0" fontId="4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0" fontId="8" fillId="0" borderId="0" xfId="0" applyFont="1" applyAlignment="1">
      <alignment horizontal="center"/>
    </xf>
    <xf numFmtId="0" fontId="8" fillId="0" borderId="2" xfId="2" applyNumberFormat="1" applyFont="1" applyFill="1" applyBorder="1" applyAlignment="1">
      <alignment horizontal="center" vertical="center" wrapText="1"/>
    </xf>
    <xf numFmtId="4" fontId="8" fillId="0" borderId="4" xfId="2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2" xfId="2" applyNumberFormat="1" applyFont="1" applyFill="1" applyBorder="1" applyAlignment="1">
      <alignment horizontal="left" vertical="center" wrapText="1"/>
    </xf>
    <xf numFmtId="0" fontId="10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4" fontId="4" fillId="3" borderId="2" xfId="2" applyNumberFormat="1" applyFont="1" applyFill="1" applyBorder="1" applyAlignment="1">
      <alignment horizontal="center" vertical="center"/>
    </xf>
    <xf numFmtId="9" fontId="4" fillId="3" borderId="4" xfId="2" applyNumberFormat="1" applyFont="1" applyFill="1" applyBorder="1" applyAlignment="1">
      <alignment horizontal="center" vertical="center"/>
    </xf>
    <xf numFmtId="4" fontId="4" fillId="3" borderId="6" xfId="2" applyNumberFormat="1" applyFont="1" applyFill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1" fontId="5" fillId="3" borderId="2" xfId="2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2" applyNumberFormat="1" applyFont="1" applyFill="1" applyBorder="1" applyAlignment="1">
      <alignment horizontal="left" vertical="center" wrapText="1"/>
    </xf>
    <xf numFmtId="1" fontId="5" fillId="3" borderId="4" xfId="2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3" borderId="7" xfId="2" applyNumberFormat="1" applyFont="1" applyFill="1" applyBorder="1" applyAlignment="1">
      <alignment horizontal="center" vertical="center"/>
    </xf>
    <xf numFmtId="4" fontId="4" fillId="3" borderId="4" xfId="2" applyNumberFormat="1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>
      <alignment horizontal="left" vertical="center" wrapText="1"/>
    </xf>
    <xf numFmtId="0" fontId="11" fillId="0" borderId="4" xfId="2" applyNumberFormat="1" applyFont="1" applyFill="1" applyBorder="1" applyAlignment="1">
      <alignment horizontal="center" vertical="center" wrapText="1"/>
    </xf>
    <xf numFmtId="49" fontId="11" fillId="0" borderId="4" xfId="2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>
      <alignment horizontal="center" vertical="center" wrapText="1"/>
    </xf>
    <xf numFmtId="1" fontId="11" fillId="0" borderId="4" xfId="2" applyNumberFormat="1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/>
    </xf>
    <xf numFmtId="9" fontId="11" fillId="0" borderId="4" xfId="2" applyNumberFormat="1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/>
    </xf>
    <xf numFmtId="3" fontId="4" fillId="0" borderId="7" xfId="2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" fontId="5" fillId="0" borderId="4" xfId="2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2" applyNumberFormat="1" applyFont="1" applyFill="1" applyBorder="1" applyAlignment="1">
      <alignment horizontal="center" vertical="center"/>
    </xf>
    <xf numFmtId="9" fontId="4" fillId="0" borderId="4" xfId="2" applyNumberFormat="1" applyFont="1" applyFill="1" applyBorder="1" applyAlignment="1">
      <alignment horizontal="center" vertical="center"/>
    </xf>
    <xf numFmtId="4" fontId="4" fillId="0" borderId="6" xfId="2" applyNumberFormat="1" applyFont="1" applyFill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8" fillId="3" borderId="4" xfId="2" applyNumberFormat="1" applyFont="1" applyFill="1" applyBorder="1" applyAlignment="1">
      <alignment horizontal="right" vertical="center" wrapText="1"/>
    </xf>
    <xf numFmtId="0" fontId="4" fillId="0" borderId="0" xfId="2" applyNumberFormat="1" applyFont="1" applyFill="1" applyBorder="1" applyAlignment="1"/>
    <xf numFmtId="49" fontId="4" fillId="0" borderId="0" xfId="2" applyNumberFormat="1" applyFont="1" applyFill="1" applyBorder="1" applyAlignment="1"/>
    <xf numFmtId="0" fontId="4" fillId="0" borderId="0" xfId="2" applyNumberFormat="1" applyFont="1" applyFill="1" applyBorder="1" applyAlignment="1"/>
    <xf numFmtId="0" fontId="4" fillId="0" borderId="0" xfId="2" applyNumberFormat="1" applyFont="1" applyFill="1" applyBorder="1" applyAlignment="1"/>
    <xf numFmtId="49" fontId="4" fillId="0" borderId="0" xfId="2" applyNumberFormat="1" applyFont="1" applyFill="1" applyBorder="1" applyAlignment="1"/>
    <xf numFmtId="0" fontId="4" fillId="0" borderId="0" xfId="2" applyNumberFormat="1" applyFont="1" applyFill="1" applyBorder="1" applyAlignment="1"/>
    <xf numFmtId="0" fontId="6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0" fontId="12" fillId="0" borderId="0" xfId="2" applyNumberFormat="1" applyFont="1" applyFill="1" applyBorder="1" applyAlignment="1">
      <alignment vertical="center"/>
    </xf>
    <xf numFmtId="0" fontId="13" fillId="0" borderId="2" xfId="2" applyNumberFormat="1" applyFont="1" applyFill="1" applyBorder="1" applyAlignment="1">
      <alignment horizontal="center" vertical="center" wrapText="1"/>
    </xf>
    <xf numFmtId="49" fontId="13" fillId="0" borderId="2" xfId="2" applyNumberFormat="1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 wrapText="1"/>
    </xf>
    <xf numFmtId="4" fontId="13" fillId="0" borderId="2" xfId="2" applyNumberFormat="1" applyFont="1" applyFill="1" applyBorder="1" applyAlignment="1">
      <alignment horizontal="center" vertical="center" wrapText="1"/>
    </xf>
    <xf numFmtId="4" fontId="13" fillId="0" borderId="3" xfId="2" applyNumberFormat="1" applyFont="1" applyFill="1" applyBorder="1" applyAlignment="1">
      <alignment horizontal="center" vertical="center" wrapText="1"/>
    </xf>
    <xf numFmtId="4" fontId="13" fillId="0" borderId="2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Fill="1" applyBorder="1" applyAlignment="1"/>
    <xf numFmtId="1" fontId="11" fillId="0" borderId="4" xfId="2" applyNumberFormat="1" applyFont="1" applyFill="1" applyBorder="1" applyAlignment="1">
      <alignment horizontal="center" vertical="center" wrapText="1"/>
    </xf>
    <xf numFmtId="0" fontId="15" fillId="0" borderId="4" xfId="2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>
      <alignment horizontal="center" vertical="center" wrapText="1"/>
    </xf>
    <xf numFmtId="164" fontId="11" fillId="0" borderId="4" xfId="2" applyNumberFormat="1" applyFont="1" applyFill="1" applyBorder="1" applyAlignment="1" applyProtection="1">
      <alignment horizontal="center" vertical="center" wrapText="1"/>
    </xf>
    <xf numFmtId="0" fontId="15" fillId="0" borderId="4" xfId="2" applyNumberFormat="1" applyFont="1" applyFill="1" applyBorder="1" applyAlignment="1">
      <alignment horizontal="center" vertical="center" wrapText="1"/>
    </xf>
    <xf numFmtId="3" fontId="11" fillId="3" borderId="4" xfId="2" applyNumberFormat="1" applyFont="1" applyFill="1" applyBorder="1" applyAlignment="1">
      <alignment horizontal="center" vertical="center" wrapText="1"/>
    </xf>
    <xf numFmtId="3" fontId="11" fillId="0" borderId="4" xfId="2" applyNumberFormat="1" applyFont="1" applyFill="1" applyBorder="1" applyAlignment="1">
      <alignment horizontal="center" vertical="center" wrapText="1"/>
    </xf>
    <xf numFmtId="0" fontId="11" fillId="3" borderId="4" xfId="2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right" vertical="center"/>
    </xf>
    <xf numFmtId="4" fontId="13" fillId="0" borderId="4" xfId="2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/>
    </xf>
    <xf numFmtId="0" fontId="4" fillId="3" borderId="4" xfId="2" applyNumberFormat="1" applyFont="1" applyFill="1" applyBorder="1" applyAlignment="1">
      <alignment horizontal="left" vertical="center" wrapText="1"/>
    </xf>
    <xf numFmtId="0" fontId="4" fillId="3" borderId="4" xfId="2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/>
    </xf>
    <xf numFmtId="0" fontId="4" fillId="0" borderId="4" xfId="2" applyNumberFormat="1" applyFont="1" applyFill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right" vertical="center"/>
    </xf>
    <xf numFmtId="0" fontId="4" fillId="0" borderId="0" xfId="2" applyNumberFormat="1" applyFont="1" applyFill="1" applyBorder="1" applyAlignment="1"/>
    <xf numFmtId="4" fontId="4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>
      <alignment horizontal="left" vertical="center" wrapText="1"/>
    </xf>
    <xf numFmtId="0" fontId="8" fillId="0" borderId="0" xfId="2" applyNumberFormat="1" applyFont="1" applyFill="1" applyBorder="1" applyAlignment="1"/>
    <xf numFmtId="0" fontId="8" fillId="0" borderId="0" xfId="0" applyFont="1" applyBorder="1" applyAlignment="1"/>
    <xf numFmtId="0" fontId="9" fillId="0" borderId="4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3" borderId="4" xfId="2" applyNumberFormat="1" applyFont="1" applyFill="1" applyBorder="1" applyAlignment="1">
      <alignment horizontal="center" vertical="center" wrapText="1"/>
    </xf>
    <xf numFmtId="0" fontId="8" fillId="3" borderId="4" xfId="2" applyNumberFormat="1" applyFont="1" applyFill="1" applyBorder="1" applyAlignment="1">
      <alignment horizontal="center" vertical="center" wrapText="1"/>
    </xf>
    <xf numFmtId="4" fontId="8" fillId="3" borderId="2" xfId="2" applyNumberFormat="1" applyFont="1" applyFill="1" applyBorder="1" applyAlignment="1">
      <alignment horizontal="right" vertical="center" wrapText="1"/>
    </xf>
    <xf numFmtId="3" fontId="4" fillId="0" borderId="5" xfId="2" applyNumberFormat="1" applyFont="1" applyFill="1" applyBorder="1" applyAlignment="1">
      <alignment horizontal="center" vertical="center"/>
    </xf>
    <xf numFmtId="3" fontId="4" fillId="3" borderId="4" xfId="2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8" fillId="3" borderId="8" xfId="2" applyNumberFormat="1" applyFont="1" applyFill="1" applyBorder="1" applyAlignment="1">
      <alignment horizontal="right" vertical="center"/>
    </xf>
    <xf numFmtId="4" fontId="8" fillId="3" borderId="4" xfId="2" applyNumberFormat="1" applyFont="1" applyFill="1" applyBorder="1" applyAlignment="1">
      <alignment horizontal="right" vertical="center"/>
    </xf>
    <xf numFmtId="0" fontId="8" fillId="0" borderId="0" xfId="0" applyFont="1"/>
    <xf numFmtId="0" fontId="5" fillId="0" borderId="0" xfId="2" applyNumberFormat="1" applyFont="1" applyFill="1" applyBorder="1" applyAlignment="1">
      <alignment vertical="center" wrapText="1"/>
    </xf>
    <xf numFmtId="0" fontId="4" fillId="0" borderId="0" xfId="2" applyNumberFormat="1" applyFont="1" applyFill="1" applyBorder="1" applyAlignment="1"/>
    <xf numFmtId="4" fontId="4" fillId="3" borderId="0" xfId="2" applyNumberFormat="1" applyFont="1" applyFill="1" applyBorder="1" applyAlignment="1">
      <alignment horizontal="right"/>
    </xf>
    <xf numFmtId="0" fontId="4" fillId="3" borderId="0" xfId="2" applyNumberFormat="1" applyFont="1" applyFill="1" applyBorder="1" applyAlignment="1"/>
    <xf numFmtId="4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vertical="center" wrapText="1"/>
    </xf>
    <xf numFmtId="0" fontId="5" fillId="0" borderId="0" xfId="2" applyNumberFormat="1" applyFont="1" applyFill="1" applyBorder="1" applyAlignment="1">
      <alignment horizontal="left" vertical="center"/>
    </xf>
    <xf numFmtId="4" fontId="4" fillId="3" borderId="0" xfId="2" applyNumberFormat="1" applyFont="1" applyFill="1" applyBorder="1" applyAlignment="1">
      <alignment horizontal="right"/>
    </xf>
    <xf numFmtId="0" fontId="4" fillId="3" borderId="0" xfId="2" applyNumberFormat="1" applyFont="1" applyFill="1" applyBorder="1" applyAlignment="1"/>
    <xf numFmtId="4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right"/>
    </xf>
    <xf numFmtId="0" fontId="8" fillId="0" borderId="0" xfId="2" applyNumberFormat="1" applyFont="1" applyFill="1" applyBorder="1" applyAlignment="1"/>
    <xf numFmtId="4" fontId="8" fillId="3" borderId="0" xfId="2" applyNumberFormat="1" applyFont="1" applyFill="1" applyBorder="1" applyAlignment="1">
      <alignment horizontal="right"/>
    </xf>
    <xf numFmtId="0" fontId="8" fillId="3" borderId="0" xfId="2" applyNumberFormat="1" applyFont="1" applyFill="1" applyBorder="1" applyAlignment="1"/>
    <xf numFmtId="4" fontId="8" fillId="0" borderId="0" xfId="2" applyNumberFormat="1" applyFont="1" applyFill="1" applyBorder="1" applyAlignment="1">
      <alignment horizontal="right"/>
    </xf>
    <xf numFmtId="4" fontId="8" fillId="0" borderId="0" xfId="2" applyNumberFormat="1" applyFont="1" applyFill="1" applyBorder="1" applyAlignment="1">
      <alignment horizontal="right"/>
    </xf>
    <xf numFmtId="4" fontId="8" fillId="3" borderId="2" xfId="2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7" xfId="2" applyNumberFormat="1" applyFont="1" applyFill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right" vertical="center"/>
    </xf>
    <xf numFmtId="0" fontId="4" fillId="0" borderId="0" xfId="2" applyNumberFormat="1" applyFont="1" applyFill="1" applyBorder="1" applyAlignment="1"/>
    <xf numFmtId="0" fontId="4" fillId="0" borderId="0" xfId="2" applyNumberFormat="1" applyFont="1" applyFill="1" applyBorder="1" applyAlignment="1">
      <alignment wrapText="1"/>
    </xf>
    <xf numFmtId="0" fontId="5" fillId="0" borderId="0" xfId="2" applyNumberFormat="1" applyFont="1" applyFill="1" applyBorder="1" applyAlignment="1"/>
    <xf numFmtId="0" fontId="8" fillId="0" borderId="0" xfId="0" applyFont="1" applyAlignment="1">
      <alignment wrapText="1"/>
    </xf>
    <xf numFmtId="0" fontId="9" fillId="0" borderId="0" xfId="0" applyFont="1"/>
    <xf numFmtId="0" fontId="8" fillId="0" borderId="0" xfId="2" applyNumberFormat="1" applyFont="1" applyFill="1" applyBorder="1" applyAlignment="1">
      <alignment wrapText="1"/>
    </xf>
    <xf numFmtId="0" fontId="9" fillId="0" borderId="0" xfId="2" applyNumberFormat="1" applyFont="1" applyFill="1" applyBorder="1" applyAlignment="1"/>
    <xf numFmtId="0" fontId="8" fillId="0" borderId="0" xfId="2" applyNumberFormat="1" applyFont="1" applyFill="1" applyBorder="1" applyAlignment="1"/>
    <xf numFmtId="4" fontId="8" fillId="0" borderId="0" xfId="2" applyNumberFormat="1" applyFont="1" applyFill="1" applyBorder="1" applyAlignment="1">
      <alignment horizontal="right"/>
    </xf>
    <xf numFmtId="1" fontId="12" fillId="0" borderId="0" xfId="2" applyNumberFormat="1" applyFont="1" applyFill="1" applyBorder="1" applyAlignment="1"/>
    <xf numFmtId="1" fontId="12" fillId="0" borderId="0" xfId="2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vertical="center"/>
    </xf>
    <xf numFmtId="0" fontId="17" fillId="0" borderId="0" xfId="2" applyNumberFormat="1" applyFont="1" applyFill="1" applyBorder="1" applyAlignment="1">
      <alignment vertical="center"/>
    </xf>
    <xf numFmtId="4" fontId="8" fillId="3" borderId="0" xfId="2" applyNumberFormat="1" applyFont="1" applyFill="1" applyBorder="1" applyAlignment="1">
      <alignment horizontal="right"/>
    </xf>
    <xf numFmtId="0" fontId="8" fillId="3" borderId="0" xfId="2" applyNumberFormat="1" applyFont="1" applyFill="1" applyBorder="1" applyAlignment="1"/>
    <xf numFmtId="4" fontId="8" fillId="0" borderId="0" xfId="2" applyNumberFormat="1" applyFont="1" applyFill="1" applyBorder="1" applyAlignment="1">
      <alignment horizontal="right"/>
    </xf>
    <xf numFmtId="4" fontId="8" fillId="0" borderId="0" xfId="2" applyNumberFormat="1" applyFont="1" applyFill="1" applyBorder="1" applyAlignment="1">
      <alignment horizontal="right"/>
    </xf>
    <xf numFmtId="1" fontId="12" fillId="0" borderId="0" xfId="2" applyNumberFormat="1" applyFont="1" applyFill="1" applyBorder="1" applyAlignment="1">
      <alignment vertical="center"/>
    </xf>
    <xf numFmtId="1" fontId="8" fillId="0" borderId="0" xfId="2" applyNumberFormat="1" applyFont="1" applyFill="1" applyBorder="1" applyAlignment="1">
      <alignment vertical="center" wrapText="1"/>
    </xf>
    <xf numFmtId="1" fontId="9" fillId="0" borderId="0" xfId="2" applyNumberFormat="1" applyFont="1" applyFill="1" applyBorder="1" applyAlignment="1">
      <alignment vertical="center"/>
    </xf>
    <xf numFmtId="1" fontId="8" fillId="0" borderId="0" xfId="2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horizontal="left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9" fillId="0" borderId="6" xfId="2" applyNumberFormat="1" applyFont="1" applyFill="1" applyBorder="1" applyAlignment="1">
      <alignment horizontal="center" vertical="center" wrapText="1"/>
    </xf>
    <xf numFmtId="0" fontId="8" fillId="0" borderId="9" xfId="2" applyNumberFormat="1" applyFont="1" applyFill="1" applyBorder="1" applyAlignment="1">
      <alignment horizontal="center" vertical="center" wrapText="1"/>
    </xf>
    <xf numFmtId="4" fontId="8" fillId="3" borderId="6" xfId="2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left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7" xfId="2" applyNumberFormat="1" applyFont="1" applyFill="1" applyBorder="1" applyAlignment="1">
      <alignment horizontal="center" vertical="center"/>
    </xf>
    <xf numFmtId="4" fontId="8" fillId="3" borderId="8" xfId="2" applyNumberFormat="1" applyFont="1" applyFill="1" applyBorder="1" applyAlignment="1">
      <alignment horizontal="right" vertical="center" wrapText="1"/>
    </xf>
    <xf numFmtId="1" fontId="4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wrapText="1"/>
    </xf>
    <xf numFmtId="1" fontId="4" fillId="0" borderId="0" xfId="0" applyNumberFormat="1" applyFont="1"/>
    <xf numFmtId="0" fontId="16" fillId="3" borderId="0" xfId="2" applyNumberFormat="1" applyFont="1" applyFill="1" applyBorder="1" applyAlignment="1"/>
    <xf numFmtId="0" fontId="16" fillId="0" borderId="0" xfId="2" applyNumberFormat="1" applyFont="1" applyFill="1" applyBorder="1" applyAlignment="1">
      <alignment wrapText="1"/>
    </xf>
    <xf numFmtId="0" fontId="18" fillId="0" borderId="0" xfId="2" applyNumberFormat="1" applyFont="1" applyFill="1" applyBorder="1" applyAlignment="1"/>
    <xf numFmtId="0" fontId="16" fillId="0" borderId="0" xfId="2" applyNumberFormat="1" applyFont="1" applyFill="1" applyBorder="1" applyAlignment="1"/>
    <xf numFmtId="0" fontId="16" fillId="0" borderId="0" xfId="2" applyNumberFormat="1" applyFont="1" applyFill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11" fillId="0" borderId="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vertical="center" wrapText="1"/>
    </xf>
    <xf numFmtId="0" fontId="11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vertical="center" wrapText="1"/>
    </xf>
    <xf numFmtId="0" fontId="11" fillId="3" borderId="0" xfId="2" applyNumberFormat="1" applyFont="1" applyFill="1" applyBorder="1" applyAlignment="1">
      <alignment horizontal="center" vertical="center"/>
    </xf>
    <xf numFmtId="0" fontId="11" fillId="3" borderId="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vertical="center"/>
    </xf>
    <xf numFmtId="0" fontId="19" fillId="0" borderId="0" xfId="2" applyNumberFormat="1" applyFont="1" applyFill="1" applyBorder="1" applyAlignment="1">
      <alignment vertical="center"/>
    </xf>
    <xf numFmtId="0" fontId="19" fillId="0" borderId="0" xfId="2" applyNumberFormat="1" applyFont="1" applyFill="1" applyBorder="1" applyAlignment="1">
      <alignment vertical="center" wrapText="1"/>
    </xf>
    <xf numFmtId="0" fontId="19" fillId="0" borderId="0" xfId="2" applyNumberFormat="1" applyFont="1" applyFill="1" applyBorder="1" applyAlignment="1">
      <alignment horizontal="center" vertical="center" wrapText="1"/>
    </xf>
    <xf numFmtId="0" fontId="19" fillId="3" borderId="0" xfId="2" applyNumberFormat="1" applyFont="1" applyFill="1" applyBorder="1" applyAlignment="1">
      <alignment horizontal="center" vertical="center" wrapText="1"/>
    </xf>
    <xf numFmtId="0" fontId="19" fillId="0" borderId="0" xfId="2" applyNumberFormat="1" applyFont="1" applyFill="1" applyBorder="1" applyAlignment="1">
      <alignment horizontal="center" vertical="center" wrapText="1"/>
    </xf>
    <xf numFmtId="0" fontId="19" fillId="0" borderId="0" xfId="2" applyNumberFormat="1" applyFont="1" applyFill="1" applyBorder="1" applyAlignment="1">
      <alignment vertical="center"/>
    </xf>
    <xf numFmtId="0" fontId="13" fillId="0" borderId="3" xfId="2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3" borderId="4" xfId="2" applyNumberFormat="1" applyFont="1" applyFill="1" applyBorder="1" applyAlignment="1">
      <alignment horizontal="center" vertical="center" wrapText="1"/>
    </xf>
    <xf numFmtId="166" fontId="13" fillId="3" borderId="4" xfId="2" applyNumberFormat="1" applyFont="1" applyFill="1" applyBorder="1" applyAlignment="1">
      <alignment horizontal="center" vertical="center" wrapText="1"/>
    </xf>
    <xf numFmtId="166" fontId="13" fillId="3" borderId="3" xfId="2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" fontId="6" fillId="0" borderId="4" xfId="0" applyNumberFormat="1" applyFont="1" applyBorder="1" applyAlignment="1">
      <alignment vertical="center"/>
    </xf>
    <xf numFmtId="0" fontId="11" fillId="3" borderId="7" xfId="2" applyNumberFormat="1" applyFont="1" applyFill="1" applyBorder="1" applyAlignment="1">
      <alignment horizontal="center" vertical="center" wrapText="1"/>
    </xf>
    <xf numFmtId="3" fontId="11" fillId="0" borderId="4" xfId="2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9" fontId="11" fillId="3" borderId="6" xfId="2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3" fontId="11" fillId="0" borderId="2" xfId="2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9" fontId="11" fillId="3" borderId="3" xfId="2" applyNumberFormat="1" applyFont="1" applyFill="1" applyBorder="1" applyAlignment="1">
      <alignment horizontal="center" vertical="center"/>
    </xf>
    <xf numFmtId="0" fontId="11" fillId="3" borderId="7" xfId="2" applyNumberFormat="1" applyFont="1" applyFill="1" applyBorder="1" applyAlignment="1">
      <alignment horizontal="center" vertical="center" wrapText="1"/>
    </xf>
    <xf numFmtId="4" fontId="11" fillId="3" borderId="4" xfId="2" applyNumberFormat="1" applyFont="1" applyFill="1" applyBorder="1" applyAlignment="1">
      <alignment horizontal="center" vertical="center"/>
    </xf>
    <xf numFmtId="9" fontId="11" fillId="3" borderId="4" xfId="2" applyNumberFormat="1" applyFont="1" applyFill="1" applyBorder="1" applyAlignment="1">
      <alignment horizontal="center" vertical="center"/>
    </xf>
    <xf numFmtId="9" fontId="11" fillId="3" borderId="2" xfId="2" applyNumberFormat="1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" fontId="6" fillId="0" borderId="2" xfId="0" applyNumberFormat="1" applyFont="1" applyBorder="1" applyAlignment="1">
      <alignment vertical="center"/>
    </xf>
    <xf numFmtId="0" fontId="11" fillId="3" borderId="5" xfId="2" applyNumberFormat="1" applyFont="1" applyFill="1" applyBorder="1" applyAlignment="1">
      <alignment horizontal="center" vertical="center" wrapText="1"/>
    </xf>
    <xf numFmtId="0" fontId="11" fillId="3" borderId="10" xfId="2" applyNumberFormat="1" applyFont="1" applyFill="1" applyBorder="1" applyAlignment="1">
      <alignment horizontal="center" vertical="center" wrapText="1"/>
    </xf>
    <xf numFmtId="4" fontId="11" fillId="3" borderId="11" xfId="2" applyNumberFormat="1" applyFont="1" applyFill="1" applyBorder="1" applyAlignment="1">
      <alignment horizontal="center" vertical="center"/>
    </xf>
    <xf numFmtId="4" fontId="19" fillId="3" borderId="8" xfId="2" applyNumberFormat="1" applyFont="1" applyFill="1" applyBorder="1" applyAlignment="1">
      <alignment vertical="center" wrapText="1"/>
    </xf>
    <xf numFmtId="4" fontId="19" fillId="3" borderId="4" xfId="2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2" applyNumberFormat="1" applyFont="1" applyFill="1" applyBorder="1" applyAlignment="1"/>
    <xf numFmtId="0" fontId="8" fillId="0" borderId="0" xfId="2" applyNumberFormat="1" applyFont="1" applyFill="1" applyBorder="1" applyAlignment="1"/>
    <xf numFmtId="0" fontId="12" fillId="0" borderId="0" xfId="2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horizontal="left" vertical="center"/>
    </xf>
    <xf numFmtId="0" fontId="8" fillId="0" borderId="0" xfId="2" applyNumberFormat="1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4" fontId="4" fillId="3" borderId="4" xfId="2" applyNumberFormat="1" applyFont="1" applyFill="1" applyBorder="1" applyAlignment="1">
      <alignment horizontal="center" vertical="center" wrapText="1"/>
    </xf>
    <xf numFmtId="4" fontId="4" fillId="3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left" vertical="center" wrapText="1"/>
    </xf>
    <xf numFmtId="0" fontId="4" fillId="0" borderId="12" xfId="2" applyNumberFormat="1" applyFont="1" applyFill="1" applyBorder="1" applyAlignment="1">
      <alignment horizontal="center" vertical="center" wrapText="1"/>
    </xf>
    <xf numFmtId="0" fontId="4" fillId="0" borderId="7" xfId="2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2" xfId="2" applyNumberFormat="1" applyFont="1" applyFill="1" applyBorder="1" applyAlignment="1">
      <alignment horizontal="left" vertical="center" wrapText="1"/>
    </xf>
    <xf numFmtId="0" fontId="4" fillId="3" borderId="7" xfId="2" applyNumberFormat="1" applyFont="1" applyFill="1" applyBorder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/>
    </xf>
    <xf numFmtId="0" fontId="4" fillId="0" borderId="4" xfId="2" applyNumberFormat="1" applyFont="1" applyFill="1" applyBorder="1" applyAlignment="1">
      <alignment horizontal="left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0" fontId="23" fillId="0" borderId="0" xfId="0" applyFont="1"/>
    <xf numFmtId="4" fontId="4" fillId="3" borderId="4" xfId="2" applyNumberFormat="1" applyFont="1" applyFill="1" applyBorder="1" applyAlignment="1">
      <alignment horizontal="right" vertical="center"/>
    </xf>
    <xf numFmtId="0" fontId="9" fillId="0" borderId="0" xfId="2" applyNumberFormat="1" applyFont="1" applyFill="1" applyBorder="1" applyAlignment="1">
      <alignment wrapText="1"/>
    </xf>
    <xf numFmtId="0" fontId="9" fillId="0" borderId="0" xfId="2" applyNumberFormat="1" applyFont="1" applyFill="1" applyBorder="1" applyAlignment="1"/>
    <xf numFmtId="0" fontId="24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2" applyNumberFormat="1" applyFont="1" applyFill="1" applyBorder="1" applyAlignment="1">
      <alignment wrapText="1"/>
    </xf>
    <xf numFmtId="0" fontId="7" fillId="0" borderId="0" xfId="2" applyNumberFormat="1" applyFont="1" applyFill="1" applyBorder="1" applyAlignment="1"/>
    <xf numFmtId="4" fontId="6" fillId="0" borderId="0" xfId="2" applyNumberFormat="1" applyFont="1" applyFill="1" applyBorder="1" applyAlignment="1">
      <alignment horizontal="right"/>
    </xf>
    <xf numFmtId="0" fontId="6" fillId="0" borderId="0" xfId="0" applyFont="1"/>
    <xf numFmtId="0" fontId="6" fillId="0" borderId="0" xfId="2" applyNumberFormat="1" applyFont="1" applyFill="1" applyBorder="1" applyAlignment="1">
      <alignment vertical="center" wrapText="1"/>
    </xf>
    <xf numFmtId="0" fontId="6" fillId="0" borderId="0" xfId="2" applyNumberFormat="1" applyFont="1" applyFill="1" applyBorder="1" applyAlignment="1"/>
    <xf numFmtId="4" fontId="6" fillId="3" borderId="0" xfId="2" applyNumberFormat="1" applyFont="1" applyFill="1" applyBorder="1" applyAlignment="1">
      <alignment horizontal="right"/>
    </xf>
    <xf numFmtId="0" fontId="6" fillId="3" borderId="0" xfId="2" applyNumberFormat="1" applyFont="1" applyFill="1" applyBorder="1" applyAlignment="1"/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0" fontId="12" fillId="0" borderId="0" xfId="2" applyNumberFormat="1" applyFont="1" applyFill="1" applyBorder="1" applyAlignment="1">
      <alignment vertical="center" wrapText="1"/>
    </xf>
    <xf numFmtId="0" fontId="17" fillId="0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left" vertical="center" wrapText="1"/>
    </xf>
    <xf numFmtId="4" fontId="6" fillId="3" borderId="0" xfId="2" applyNumberFormat="1" applyFont="1" applyFill="1" applyBorder="1" applyAlignment="1">
      <alignment horizontal="right" vertical="center" wrapText="1"/>
    </xf>
    <xf numFmtId="0" fontId="6" fillId="3" borderId="0" xfId="2" applyNumberFormat="1" applyFont="1" applyFill="1" applyBorder="1" applyAlignment="1">
      <alignment horizontal="center" vertical="center" wrapText="1"/>
    </xf>
    <xf numFmtId="4" fontId="6" fillId="0" borderId="0" xfId="2" applyNumberFormat="1" applyFont="1" applyFill="1" applyBorder="1" applyAlignment="1">
      <alignment horizontal="right" vertical="center" wrapText="1"/>
    </xf>
    <xf numFmtId="4" fontId="6" fillId="0" borderId="0" xfId="2" applyNumberFormat="1" applyFont="1" applyFill="1" applyBorder="1" applyAlignment="1">
      <alignment horizontal="right" vertical="center" wrapText="1"/>
    </xf>
    <xf numFmtId="1" fontId="5" fillId="3" borderId="6" xfId="2" applyNumberFormat="1" applyFont="1" applyFill="1" applyBorder="1" applyAlignment="1">
      <alignment horizontal="left" vertical="center" wrapText="1"/>
    </xf>
    <xf numFmtId="0" fontId="4" fillId="3" borderId="5" xfId="2" applyNumberFormat="1" applyFont="1" applyFill="1" applyBorder="1" applyAlignment="1">
      <alignment horizontal="center" vertical="center" wrapText="1"/>
    </xf>
    <xf numFmtId="4" fontId="4" fillId="3" borderId="4" xfId="2" applyNumberFormat="1" applyFont="1" applyFill="1" applyBorder="1" applyAlignment="1">
      <alignment horizontal="right" vertical="center"/>
    </xf>
    <xf numFmtId="0" fontId="4" fillId="3" borderId="0" xfId="2" applyNumberFormat="1" applyFont="1" applyFill="1" applyBorder="1" applyAlignment="1">
      <alignment horizontal="center"/>
    </xf>
    <xf numFmtId="0" fontId="8" fillId="3" borderId="0" xfId="2" applyNumberFormat="1" applyFont="1" applyFill="1" applyBorder="1" applyAlignment="1">
      <alignment vertical="center" wrapText="1"/>
    </xf>
    <xf numFmtId="0" fontId="9" fillId="3" borderId="0" xfId="2" applyNumberFormat="1" applyFont="1" applyFill="1" applyBorder="1" applyAlignment="1">
      <alignment vertical="center" wrapText="1"/>
    </xf>
    <xf numFmtId="4" fontId="4" fillId="3" borderId="0" xfId="2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wrapText="1"/>
    </xf>
    <xf numFmtId="0" fontId="11" fillId="0" borderId="0" xfId="0" applyFont="1"/>
    <xf numFmtId="4" fontId="1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12" fillId="0" borderId="0" xfId="2" applyNumberFormat="1" applyFont="1" applyFill="1" applyBorder="1" applyAlignment="1">
      <alignment horizontal="left" vertical="center" wrapText="1"/>
    </xf>
    <xf numFmtId="4" fontId="6" fillId="3" borderId="0" xfId="2" applyNumberFormat="1" applyFont="1" applyFill="1" applyBorder="1" applyAlignment="1">
      <alignment horizontal="right"/>
    </xf>
    <xf numFmtId="0" fontId="6" fillId="3" borderId="0" xfId="2" applyNumberFormat="1" applyFont="1" applyFill="1" applyBorder="1" applyAlignment="1"/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0" fontId="11" fillId="0" borderId="2" xfId="2" applyNumberFormat="1" applyFont="1" applyFill="1" applyBorder="1" applyAlignment="1">
      <alignment horizontal="center" vertical="center" wrapText="1"/>
    </xf>
    <xf numFmtId="0" fontId="11" fillId="0" borderId="10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11" fillId="3" borderId="2" xfId="2" applyNumberFormat="1" applyFont="1" applyFill="1" applyBorder="1" applyAlignment="1">
      <alignment horizontal="center" vertical="center" wrapText="1"/>
    </xf>
    <xf numFmtId="0" fontId="11" fillId="3" borderId="2" xfId="2" applyNumberFormat="1" applyFont="1" applyFill="1" applyBorder="1" applyAlignment="1">
      <alignment horizontal="center" vertical="center" wrapText="1"/>
    </xf>
    <xf numFmtId="167" fontId="11" fillId="3" borderId="4" xfId="2" applyNumberFormat="1" applyFont="1" applyFill="1" applyBorder="1" applyAlignment="1">
      <alignment horizontal="center" vertical="center" wrapText="1"/>
    </xf>
    <xf numFmtId="49" fontId="25" fillId="0" borderId="4" xfId="0" applyNumberFormat="1" applyFont="1" applyBorder="1" applyAlignment="1" applyProtection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right" vertical="center"/>
    </xf>
    <xf numFmtId="4" fontId="19" fillId="3" borderId="12" xfId="2" applyNumberFormat="1" applyFont="1" applyFill="1" applyBorder="1" applyAlignment="1">
      <alignment horizontal="right" vertical="center" wrapText="1"/>
    </xf>
    <xf numFmtId="0" fontId="11" fillId="0" borderId="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left" vertical="center"/>
    </xf>
    <xf numFmtId="0" fontId="26" fillId="0" borderId="0" xfId="2" applyNumberFormat="1" applyFont="1" applyFill="1" applyBorder="1" applyAlignment="1">
      <alignment vertical="center"/>
    </xf>
    <xf numFmtId="4" fontId="11" fillId="3" borderId="0" xfId="2" applyNumberFormat="1" applyFont="1" applyFill="1" applyBorder="1" applyAlignment="1">
      <alignment horizontal="right"/>
    </xf>
    <xf numFmtId="0" fontId="11" fillId="3" borderId="0" xfId="2" applyNumberFormat="1" applyFont="1" applyFill="1" applyBorder="1" applyAlignment="1"/>
    <xf numFmtId="4" fontId="11" fillId="0" borderId="0" xfId="2" applyNumberFormat="1" applyFont="1" applyFill="1" applyBorder="1" applyAlignment="1">
      <alignment horizontal="right"/>
    </xf>
    <xf numFmtId="4" fontId="11" fillId="0" borderId="0" xfId="2" applyNumberFormat="1" applyFont="1" applyFill="1" applyBorder="1" applyAlignment="1">
      <alignment horizontal="right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>
      <alignment horizontal="center" vertical="center" wrapText="1"/>
    </xf>
    <xf numFmtId="4" fontId="11" fillId="3" borderId="4" xfId="2" applyNumberFormat="1" applyFont="1" applyFill="1" applyBorder="1" applyAlignment="1">
      <alignment horizontal="center" vertical="center" wrapText="1"/>
    </xf>
    <xf numFmtId="168" fontId="11" fillId="3" borderId="2" xfId="2" applyNumberFormat="1" applyFont="1" applyFill="1" applyBorder="1" applyAlignment="1">
      <alignment horizontal="center" vertical="center" wrapText="1"/>
    </xf>
    <xf numFmtId="0" fontId="11" fillId="3" borderId="3" xfId="1" applyFont="1" applyFill="1" applyBorder="1" applyAlignment="1" applyProtection="1">
      <alignment horizontal="lef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3" borderId="5" xfId="2" applyNumberFormat="1" applyFont="1" applyFill="1" applyBorder="1" applyAlignment="1">
      <alignment horizontal="center" vertical="center" wrapText="1"/>
    </xf>
    <xf numFmtId="4" fontId="11" fillId="0" borderId="2" xfId="2" applyNumberFormat="1" applyFont="1" applyFill="1" applyBorder="1" applyAlignment="1">
      <alignment horizontal="center" vertical="center"/>
    </xf>
    <xf numFmtId="4" fontId="19" fillId="3" borderId="14" xfId="2" applyNumberFormat="1" applyFont="1" applyFill="1" applyBorder="1" applyAlignment="1">
      <alignment horizontal="right" vertical="center" wrapText="1"/>
    </xf>
    <xf numFmtId="0" fontId="12" fillId="0" borderId="0" xfId="2" applyNumberFormat="1" applyFont="1" applyFill="1" applyBorder="1" applyAlignment="1">
      <alignment vertical="center"/>
    </xf>
    <xf numFmtId="0" fontId="12" fillId="0" borderId="0" xfId="2" applyNumberFormat="1" applyFont="1" applyFill="1" applyBorder="1" applyAlignment="1">
      <alignment vertical="center" wrapText="1"/>
    </xf>
    <xf numFmtId="0" fontId="17" fillId="0" borderId="0" xfId="2" applyNumberFormat="1" applyFont="1" applyFill="1" applyBorder="1" applyAlignment="1">
      <alignment vertical="center"/>
    </xf>
    <xf numFmtId="0" fontId="4" fillId="0" borderId="2" xfId="2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 wrapText="1"/>
    </xf>
    <xf numFmtId="4" fontId="4" fillId="3" borderId="6" xfId="2" applyNumberFormat="1" applyFont="1" applyFill="1" applyBorder="1" applyAlignment="1">
      <alignment horizontal="center" vertical="center" wrapText="1"/>
    </xf>
    <xf numFmtId="0" fontId="4" fillId="3" borderId="4" xfId="2" applyNumberFormat="1" applyFont="1" applyFill="1" applyBorder="1" applyAlignment="1">
      <alignment horizontal="left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3" fontId="4" fillId="0" borderId="4" xfId="2" applyNumberFormat="1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4" fillId="3" borderId="2" xfId="2" applyNumberFormat="1" applyFont="1" applyFill="1" applyBorder="1" applyAlignment="1">
      <alignment horizontal="left" vertical="center" wrapText="1"/>
    </xf>
    <xf numFmtId="0" fontId="11" fillId="0" borderId="2" xfId="2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right" vertical="center"/>
    </xf>
    <xf numFmtId="4" fontId="8" fillId="3" borderId="7" xfId="2" applyNumberFormat="1" applyFont="1" applyFill="1" applyBorder="1" applyAlignment="1">
      <alignment horizontal="right" vertical="center"/>
    </xf>
    <xf numFmtId="168" fontId="4" fillId="0" borderId="4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8" fillId="3" borderId="7" xfId="2" applyNumberFormat="1" applyFont="1" applyFill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8" fillId="3" borderId="5" xfId="2" applyNumberFormat="1" applyFont="1" applyFill="1" applyBorder="1" applyAlignment="1">
      <alignment horizontal="center" vertical="center" wrapText="1"/>
    </xf>
    <xf numFmtId="9" fontId="4" fillId="3" borderId="2" xfId="2" applyNumberFormat="1" applyFont="1" applyFill="1" applyBorder="1" applyAlignment="1">
      <alignment horizontal="center" vertical="center"/>
    </xf>
    <xf numFmtId="0" fontId="14" fillId="0" borderId="0" xfId="0" applyFont="1"/>
    <xf numFmtId="2" fontId="6" fillId="0" borderId="0" xfId="2" applyNumberFormat="1" applyFont="1" applyFill="1" applyBorder="1" applyAlignment="1">
      <alignment horizontal="right"/>
    </xf>
    <xf numFmtId="2" fontId="6" fillId="3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vertical="center"/>
    </xf>
    <xf numFmtId="2" fontId="6" fillId="0" borderId="0" xfId="0" applyNumberFormat="1" applyFont="1" applyAlignment="1">
      <alignment horizontal="right"/>
    </xf>
    <xf numFmtId="2" fontId="11" fillId="3" borderId="4" xfId="2" applyNumberFormat="1" applyFont="1" applyFill="1" applyBorder="1" applyAlignment="1">
      <alignment horizontal="center" vertical="center" wrapText="1"/>
    </xf>
    <xf numFmtId="4" fontId="11" fillId="3" borderId="6" xfId="2" applyNumberFormat="1" applyFont="1" applyFill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20" fillId="0" borderId="7" xfId="0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/>
    </xf>
    <xf numFmtId="0" fontId="11" fillId="3" borderId="4" xfId="2" applyNumberFormat="1" applyFont="1" applyFill="1" applyBorder="1" applyAlignment="1">
      <alignment horizontal="center" vertical="center" wrapText="1"/>
    </xf>
    <xf numFmtId="3" fontId="20" fillId="0" borderId="4" xfId="2" applyNumberFormat="1" applyFont="1" applyFill="1" applyBorder="1" applyAlignment="1">
      <alignment horizontal="center" vertical="center"/>
    </xf>
    <xf numFmtId="4" fontId="11" fillId="3" borderId="2" xfId="2" applyNumberFormat="1" applyFont="1" applyFill="1" applyBorder="1" applyAlignment="1">
      <alignment horizontal="right" vertical="center"/>
    </xf>
    <xf numFmtId="0" fontId="20" fillId="0" borderId="4" xfId="0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vertical="center" wrapText="1"/>
    </xf>
    <xf numFmtId="0" fontId="21" fillId="0" borderId="0" xfId="0" applyFont="1"/>
    <xf numFmtId="2" fontId="21" fillId="0" borderId="0" xfId="0" applyNumberFormat="1" applyFont="1" applyAlignment="1">
      <alignment horizontal="right"/>
    </xf>
    <xf numFmtId="9" fontId="11" fillId="0" borderId="0" xfId="0" applyNumberFormat="1" applyFont="1" applyAlignment="1">
      <alignment horizontal="center"/>
    </xf>
    <xf numFmtId="0" fontId="30" fillId="0" borderId="0" xfId="0" applyFont="1"/>
    <xf numFmtId="4" fontId="30" fillId="0" borderId="0" xfId="0" applyNumberFormat="1" applyFont="1" applyAlignment="1">
      <alignment horizontal="right"/>
    </xf>
    <xf numFmtId="0" fontId="30" fillId="0" borderId="0" xfId="2" applyNumberFormat="1" applyFont="1" applyFill="1" applyBorder="1" applyAlignment="1"/>
    <xf numFmtId="4" fontId="30" fillId="0" borderId="0" xfId="2" applyNumberFormat="1" applyFont="1" applyFill="1" applyBorder="1" applyAlignment="1">
      <alignment horizontal="right"/>
    </xf>
    <xf numFmtId="0" fontId="30" fillId="0" borderId="0" xfId="2" applyNumberFormat="1" applyFont="1" applyFill="1" applyBorder="1" applyAlignment="1">
      <alignment vertical="center"/>
    </xf>
    <xf numFmtId="0" fontId="32" fillId="0" borderId="0" xfId="2" applyNumberFormat="1" applyFont="1" applyFill="1" applyBorder="1" applyAlignment="1">
      <alignment vertical="center"/>
    </xf>
    <xf numFmtId="0" fontId="30" fillId="0" borderId="0" xfId="2" applyNumberFormat="1" applyFont="1" applyFill="1" applyBorder="1" applyAlignment="1"/>
    <xf numFmtId="4" fontId="30" fillId="3" borderId="0" xfId="2" applyNumberFormat="1" applyFont="1" applyFill="1" applyBorder="1" applyAlignment="1">
      <alignment horizontal="right"/>
    </xf>
    <xf numFmtId="0" fontId="30" fillId="3" borderId="0" xfId="2" applyNumberFormat="1" applyFont="1" applyFill="1" applyBorder="1" applyAlignment="1"/>
    <xf numFmtId="4" fontId="30" fillId="0" borderId="0" xfId="2" applyNumberFormat="1" applyFont="1" applyFill="1" applyBorder="1" applyAlignment="1">
      <alignment horizontal="right"/>
    </xf>
    <xf numFmtId="4" fontId="30" fillId="0" borderId="0" xfId="2" applyNumberFormat="1" applyFont="1" applyFill="1" applyBorder="1" applyAlignment="1">
      <alignment horizontal="right"/>
    </xf>
    <xf numFmtId="0" fontId="33" fillId="0" borderId="0" xfId="2" applyNumberFormat="1" applyFont="1" applyFill="1" applyBorder="1" applyAlignment="1">
      <alignment vertical="center"/>
    </xf>
    <xf numFmtId="0" fontId="33" fillId="0" borderId="0" xfId="2" applyNumberFormat="1" applyFont="1" applyFill="1" applyBorder="1" applyAlignment="1">
      <alignment horizontal="left" vertical="center" wrapText="1"/>
    </xf>
    <xf numFmtId="4" fontId="30" fillId="3" borderId="0" xfId="2" applyNumberFormat="1" applyFont="1" applyFill="1" applyBorder="1" applyAlignment="1">
      <alignment horizontal="right"/>
    </xf>
    <xf numFmtId="0" fontId="30" fillId="3" borderId="0" xfId="2" applyNumberFormat="1" applyFont="1" applyFill="1" applyBorder="1" applyAlignment="1"/>
    <xf numFmtId="4" fontId="30" fillId="0" borderId="0" xfId="2" applyNumberFormat="1" applyFont="1" applyFill="1" applyBorder="1" applyAlignment="1">
      <alignment horizontal="right"/>
    </xf>
    <xf numFmtId="4" fontId="30" fillId="0" borderId="0" xfId="2" applyNumberFormat="1" applyFont="1" applyFill="1" applyBorder="1" applyAlignment="1">
      <alignment horizontal="right"/>
    </xf>
    <xf numFmtId="0" fontId="30" fillId="0" borderId="2" xfId="2" applyNumberFormat="1" applyFont="1" applyFill="1" applyBorder="1" applyAlignment="1">
      <alignment horizontal="center" vertical="center" wrapText="1"/>
    </xf>
    <xf numFmtId="0" fontId="30" fillId="0" borderId="6" xfId="2" applyNumberFormat="1" applyFont="1" applyFill="1" applyBorder="1" applyAlignment="1">
      <alignment horizontal="center" vertical="center" wrapText="1"/>
    </xf>
    <xf numFmtId="0" fontId="30" fillId="0" borderId="4" xfId="2" applyNumberFormat="1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4" fontId="30" fillId="3" borderId="4" xfId="2" applyNumberFormat="1" applyFont="1" applyFill="1" applyBorder="1" applyAlignment="1">
      <alignment horizontal="center" vertical="center" wrapText="1"/>
    </xf>
    <xf numFmtId="0" fontId="30" fillId="3" borderId="4" xfId="2" applyNumberFormat="1" applyFont="1" applyFill="1" applyBorder="1" applyAlignment="1">
      <alignment horizontal="center" vertical="center" wrapText="1"/>
    </xf>
    <xf numFmtId="4" fontId="30" fillId="3" borderId="2" xfId="2" applyNumberFormat="1" applyFont="1" applyFill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vertical="center" wrapText="1"/>
    </xf>
    <xf numFmtId="1" fontId="30" fillId="0" borderId="4" xfId="0" applyNumberFormat="1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4" fontId="30" fillId="0" borderId="4" xfId="2" applyNumberFormat="1" applyFont="1" applyFill="1" applyBorder="1" applyAlignment="1">
      <alignment horizontal="center" vertical="center"/>
    </xf>
    <xf numFmtId="9" fontId="30" fillId="3" borderId="6" xfId="2" applyNumberFormat="1" applyFont="1" applyFill="1" applyBorder="1" applyAlignment="1">
      <alignment horizontal="center" vertical="center"/>
    </xf>
    <xf numFmtId="4" fontId="31" fillId="3" borderId="4" xfId="2" applyNumberFormat="1" applyFont="1" applyFill="1" applyBorder="1" applyAlignment="1">
      <alignment horizontal="right" vertical="center"/>
    </xf>
    <xf numFmtId="4" fontId="30" fillId="0" borderId="8" xfId="0" applyNumberFormat="1" applyFont="1" applyBorder="1" applyAlignment="1">
      <alignment horizontal="right" vertical="center"/>
    </xf>
    <xf numFmtId="0" fontId="30" fillId="0" borderId="4" xfId="0" applyFont="1" applyBorder="1"/>
    <xf numFmtId="4" fontId="33" fillId="3" borderId="4" xfId="2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center" vertical="center"/>
    </xf>
    <xf numFmtId="0" fontId="14" fillId="0" borderId="0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/>
    <xf numFmtId="0" fontId="34" fillId="0" borderId="0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/>
    <xf numFmtId="0" fontId="6" fillId="0" borderId="0" xfId="2" applyNumberFormat="1" applyFont="1" applyFill="1" applyBorder="1" applyAlignment="1"/>
    <xf numFmtId="0" fontId="13" fillId="0" borderId="2" xfId="2" applyNumberFormat="1" applyFont="1" applyFill="1" applyBorder="1" applyAlignment="1">
      <alignment horizontal="left" vertical="center" wrapText="1"/>
    </xf>
    <xf numFmtId="49" fontId="21" fillId="0" borderId="4" xfId="2" applyNumberFormat="1" applyFont="1" applyFill="1" applyBorder="1" applyAlignment="1">
      <alignment horizontal="center" vertical="center" wrapText="1"/>
    </xf>
    <xf numFmtId="0" fontId="21" fillId="0" borderId="4" xfId="2" applyNumberFormat="1" applyFont="1" applyFill="1" applyBorder="1" applyAlignment="1">
      <alignment horizontal="left" vertical="center" wrapText="1"/>
    </xf>
    <xf numFmtId="0" fontId="21" fillId="0" borderId="4" xfId="2" applyNumberFormat="1" applyFont="1" applyFill="1" applyBorder="1" applyAlignment="1">
      <alignment horizontal="center" vertical="center" wrapText="1"/>
    </xf>
    <xf numFmtId="169" fontId="11" fillId="0" borderId="4" xfId="2" applyNumberFormat="1" applyFont="1" applyFill="1" applyBorder="1" applyAlignment="1" applyProtection="1">
      <alignment horizontal="center" vertical="center" wrapText="1"/>
    </xf>
    <xf numFmtId="0" fontId="11" fillId="0" borderId="4" xfId="2" applyNumberFormat="1" applyFont="1" applyFill="1" applyBorder="1" applyAlignment="1">
      <alignment horizontal="left" vertical="center" wrapText="1"/>
    </xf>
    <xf numFmtId="0" fontId="11" fillId="0" borderId="4" xfId="2" applyNumberFormat="1" applyFont="1" applyFill="1" applyBorder="1" applyAlignment="1">
      <alignment horizontal="center" vertical="center" wrapText="1"/>
    </xf>
    <xf numFmtId="1" fontId="11" fillId="0" borderId="4" xfId="2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/>
    <xf numFmtId="0" fontId="11" fillId="0" borderId="4" xfId="2" applyNumberFormat="1" applyFont="1" applyFill="1" applyBorder="1" applyAlignment="1">
      <alignment horizontal="left" vertical="center" wrapText="1"/>
    </xf>
    <xf numFmtId="0" fontId="11" fillId="0" borderId="4" xfId="2" applyNumberFormat="1" applyFont="1" applyFill="1" applyBorder="1" applyAlignment="1">
      <alignment horizontal="center" vertical="center" wrapText="1"/>
    </xf>
    <xf numFmtId="9" fontId="11" fillId="0" borderId="4" xfId="2" applyNumberFormat="1" applyFont="1" applyFill="1" applyBorder="1" applyAlignment="1">
      <alignment horizontal="center" vertical="center"/>
    </xf>
    <xf numFmtId="2" fontId="16" fillId="0" borderId="4" xfId="0" applyNumberFormat="1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4" fontId="11" fillId="0" borderId="2" xfId="2" applyNumberFormat="1" applyFont="1" applyFill="1" applyBorder="1" applyAlignment="1">
      <alignment horizontal="right" vertical="center"/>
    </xf>
    <xf numFmtId="4" fontId="16" fillId="0" borderId="4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right" vertical="center"/>
    </xf>
    <xf numFmtId="0" fontId="14" fillId="0" borderId="0" xfId="0" applyFont="1" applyAlignment="1">
      <alignment wrapText="1"/>
    </xf>
    <xf numFmtId="0" fontId="35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horizontal="right" vertical="center"/>
    </xf>
    <xf numFmtId="9" fontId="14" fillId="0" borderId="0" xfId="0" applyNumberFormat="1" applyFont="1" applyAlignment="1">
      <alignment vertical="center"/>
    </xf>
    <xf numFmtId="0" fontId="34" fillId="0" borderId="0" xfId="0" applyFont="1"/>
    <xf numFmtId="0" fontId="18" fillId="0" borderId="4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9" fontId="16" fillId="0" borderId="4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4" xfId="2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9" fontId="11" fillId="3" borderId="4" xfId="2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right" vertical="center"/>
    </xf>
    <xf numFmtId="4" fontId="8" fillId="0" borderId="7" xfId="2" applyNumberFormat="1" applyFont="1" applyFill="1" applyBorder="1" applyAlignment="1">
      <alignment horizontal="right" vertical="center"/>
    </xf>
    <xf numFmtId="0" fontId="16" fillId="0" borderId="0" xfId="0" applyFont="1"/>
    <xf numFmtId="0" fontId="16" fillId="0" borderId="0" xfId="0" applyFont="1" applyAlignment="1">
      <alignment wrapText="1"/>
    </xf>
    <xf numFmtId="0" fontId="18" fillId="0" borderId="0" xfId="0" applyFont="1"/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horizontal="right" vertical="center"/>
    </xf>
    <xf numFmtId="9" fontId="16" fillId="0" borderId="0" xfId="0" applyNumberFormat="1" applyFont="1" applyAlignment="1">
      <alignment vertical="center"/>
    </xf>
    <xf numFmtId="0" fontId="16" fillId="0" borderId="0" xfId="0" applyFont="1" applyAlignment="1"/>
    <xf numFmtId="9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4" fontId="24" fillId="0" borderId="4" xfId="0" applyNumberFormat="1" applyFont="1" applyBorder="1" applyAlignment="1">
      <alignment horizontal="center" vertical="center" wrapText="1"/>
    </xf>
    <xf numFmtId="9" fontId="24" fillId="0" borderId="4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1" fontId="4" fillId="0" borderId="4" xfId="2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11" fillId="3" borderId="4" xfId="2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9" fontId="1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horizontal="right" vertical="center"/>
    </xf>
    <xf numFmtId="9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12" fillId="0" borderId="0" xfId="0" applyFont="1"/>
    <xf numFmtId="0" fontId="5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9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/>
    <xf numFmtId="0" fontId="6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vertical="center"/>
    </xf>
    <xf numFmtId="0" fontId="19" fillId="0" borderId="2" xfId="2" applyNumberFormat="1" applyFont="1" applyFill="1" applyBorder="1" applyAlignment="1">
      <alignment horizontal="center" vertical="center" wrapText="1"/>
    </xf>
    <xf numFmtId="49" fontId="19" fillId="0" borderId="2" xfId="2" applyNumberFormat="1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>
      <alignment horizontal="center" vertical="center" wrapText="1"/>
    </xf>
    <xf numFmtId="0" fontId="19" fillId="0" borderId="4" xfId="2" applyNumberFormat="1" applyFont="1" applyFill="1" applyBorder="1" applyAlignment="1">
      <alignment horizontal="center" vertical="center" wrapText="1"/>
    </xf>
    <xf numFmtId="4" fontId="19" fillId="0" borderId="5" xfId="2" applyNumberFormat="1" applyFont="1" applyFill="1" applyBorder="1" applyAlignment="1">
      <alignment horizontal="center" vertical="center" wrapText="1"/>
    </xf>
    <xf numFmtId="4" fontId="19" fillId="0" borderId="3" xfId="2" applyNumberFormat="1" applyFont="1" applyFill="1" applyBorder="1" applyAlignment="1">
      <alignment horizontal="center" vertical="center" wrapText="1"/>
    </xf>
    <xf numFmtId="4" fontId="19" fillId="0" borderId="2" xfId="2" applyNumberFormat="1" applyFont="1" applyFill="1" applyBorder="1" applyAlignment="1">
      <alignment horizontal="center" vertical="center" wrapText="1"/>
    </xf>
    <xf numFmtId="49" fontId="11" fillId="0" borderId="4" xfId="2" applyNumberFormat="1" applyFont="1" applyFill="1" applyBorder="1" applyAlignment="1">
      <alignment horizontal="center" vertical="center"/>
    </xf>
    <xf numFmtId="0" fontId="11" fillId="0" borderId="4" xfId="2" applyNumberFormat="1" applyFont="1" applyFill="1" applyBorder="1" applyAlignment="1">
      <alignment horizontal="left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0" fillId="0" borderId="1" xfId="0" applyBorder="1"/>
    <xf numFmtId="0" fontId="11" fillId="0" borderId="1" xfId="2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left" vertical="center" wrapText="1"/>
    </xf>
    <xf numFmtId="0" fontId="11" fillId="0" borderId="2" xfId="2" applyNumberFormat="1" applyFont="1" applyFill="1" applyBorder="1" applyAlignment="1">
      <alignment horizontal="center" vertical="center" wrapText="1"/>
    </xf>
    <xf numFmtId="49" fontId="11" fillId="0" borderId="2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/>
    <xf numFmtId="164" fontId="4" fillId="0" borderId="0" xfId="2" applyNumberFormat="1" applyFont="1" applyFill="1" applyBorder="1" applyAlignment="1" applyProtection="1">
      <alignment horizontal="center" vertical="center" wrapText="1"/>
    </xf>
    <xf numFmtId="164" fontId="4" fillId="0" borderId="0" xfId="2" applyNumberFormat="1" applyFont="1" applyFill="1" applyBorder="1" applyAlignment="1" applyProtection="1">
      <alignment wrapText="1"/>
    </xf>
    <xf numFmtId="164" fontId="11" fillId="0" borderId="0" xfId="2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49" fontId="20" fillId="0" borderId="4" xfId="0" applyNumberFormat="1" applyFont="1" applyBorder="1" applyAlignment="1">
      <alignment horizontal="center"/>
    </xf>
    <xf numFmtId="169" fontId="4" fillId="3" borderId="4" xfId="2" applyNumberFormat="1" applyFont="1" applyFill="1" applyBorder="1" applyAlignment="1" applyProtection="1">
      <alignment horizontal="center" vertical="center"/>
    </xf>
    <xf numFmtId="169" fontId="4" fillId="3" borderId="4" xfId="2" applyNumberFormat="1" applyFont="1" applyFill="1" applyBorder="1" applyAlignment="1" applyProtection="1">
      <alignment horizontal="right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2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vertical="center" wrapText="1"/>
    </xf>
    <xf numFmtId="0" fontId="37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1" fillId="3" borderId="2" xfId="2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0" fillId="3" borderId="16" xfId="0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right"/>
    </xf>
    <xf numFmtId="0" fontId="21" fillId="0" borderId="0" xfId="2" applyNumberFormat="1" applyFont="1" applyFill="1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" borderId="4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8" fillId="3" borderId="4" xfId="2" applyNumberFormat="1" applyFont="1" applyFill="1" applyBorder="1" applyAlignment="1">
      <alignment horizontal="center" vertical="center"/>
    </xf>
    <xf numFmtId="0" fontId="19" fillId="3" borderId="4" xfId="2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19" fillId="3" borderId="13" xfId="2" applyNumberFormat="1" applyFont="1" applyFill="1" applyBorder="1" applyAlignment="1">
      <alignment horizontal="center" vertical="center"/>
    </xf>
    <xf numFmtId="0" fontId="22" fillId="0" borderId="15" xfId="2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0" fontId="33" fillId="3" borderId="7" xfId="2" applyNumberFormat="1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1" fillId="0" borderId="0" xfId="2" applyNumberFormat="1" applyFont="1" applyFill="1" applyBorder="1" applyAlignment="1">
      <alignment horizontal="left" vertical="center"/>
    </xf>
    <xf numFmtId="0" fontId="22" fillId="0" borderId="0" xfId="2" applyNumberFormat="1" applyFont="1" applyFill="1" applyBorder="1" applyAlignment="1">
      <alignment horizontal="left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4" xfId="2" applyNumberFormat="1" applyFont="1" applyFill="1" applyBorder="1" applyAlignment="1">
      <alignment horizontal="right" vertical="center"/>
    </xf>
    <xf numFmtId="0" fontId="6" fillId="0" borderId="4" xfId="2" applyNumberFormat="1" applyFont="1" applyFill="1" applyBorder="1" applyAlignment="1">
      <alignment horizontal="center" vertical="center"/>
    </xf>
    <xf numFmtId="0" fontId="13" fillId="0" borderId="4" xfId="2" applyNumberFormat="1" applyFont="1" applyFill="1" applyBorder="1" applyAlignment="1">
      <alignment horizontal="center" vertical="center" wrapText="1"/>
    </xf>
    <xf numFmtId="49" fontId="39" fillId="0" borderId="4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/>
    </xf>
    <xf numFmtId="4" fontId="6" fillId="0" borderId="2" xfId="2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6" fillId="3" borderId="2" xfId="2" applyNumberFormat="1" applyFont="1" applyFill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 vertical="center"/>
    </xf>
    <xf numFmtId="0" fontId="6" fillId="0" borderId="12" xfId="2" applyNumberFormat="1" applyFont="1" applyFill="1" applyBorder="1" applyAlignment="1">
      <alignment horizontal="center" vertical="center" wrapText="1"/>
    </xf>
    <xf numFmtId="169" fontId="6" fillId="0" borderId="4" xfId="2" applyNumberFormat="1" applyFont="1" applyFill="1" applyBorder="1" applyAlignment="1" applyProtection="1">
      <alignment horizontal="center" vertical="center" wrapText="1"/>
    </xf>
    <xf numFmtId="9" fontId="6" fillId="0" borderId="4" xfId="2" applyNumberFormat="1" applyFont="1" applyFill="1" applyBorder="1" applyAlignment="1">
      <alignment horizontal="center" vertical="center"/>
    </xf>
    <xf numFmtId="0" fontId="6" fillId="0" borderId="4" xfId="2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" fontId="6" fillId="0" borderId="4" xfId="2" applyNumberFormat="1" applyFont="1" applyFill="1" applyBorder="1" applyAlignment="1">
      <alignment horizontal="center" vertical="center"/>
    </xf>
    <xf numFmtId="1" fontId="6" fillId="0" borderId="4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169" fontId="6" fillId="0" borderId="1" xfId="2" applyNumberFormat="1" applyFont="1" applyFill="1" applyBorder="1" applyAlignment="1" applyProtection="1">
      <alignment horizontal="center" vertical="center" wrapText="1"/>
    </xf>
    <xf numFmtId="9" fontId="6" fillId="0" borderId="1" xfId="2" applyNumberFormat="1" applyFont="1" applyFill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9" fontId="6" fillId="0" borderId="4" xfId="2" applyNumberFormat="1" applyFont="1" applyFill="1" applyBorder="1" applyAlignment="1">
      <alignment horizontal="center" vertical="center" wrapText="1"/>
    </xf>
    <xf numFmtId="9" fontId="6" fillId="3" borderId="4" xfId="2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Tekst objaśnienia" xfId="2" builtinId="53" customBuiltin="1"/>
  </cellStyles>
  <dxfs count="87"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  <dxf>
      <font>
        <b val="0"/>
        <color rgb="FFFF0000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3399"/>
      <rgbColor rgb="FF996600"/>
      <rgbColor rgb="FF800080"/>
      <rgbColor rgb="FF006666"/>
      <rgbColor rgb="FFC0C0C0"/>
      <rgbColor rgb="FF808080"/>
      <rgbColor rgb="FFDDDDDD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CCCC"/>
      <rgbColor rgb="FF00FFFF"/>
      <rgbColor rgb="FF800080"/>
      <rgbColor rgb="FF800000"/>
      <rgbColor rgb="FF0099CC"/>
      <rgbColor rgb="FF0000FF"/>
      <rgbColor rgb="FF00CCFF"/>
      <rgbColor rgb="FFE6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160" zoomScaleNormal="160" workbookViewId="0">
      <selection activeCell="A10" sqref="A10:K10"/>
    </sheetView>
  </sheetViews>
  <sheetFormatPr defaultRowHeight="14.25"/>
  <cols>
    <col min="1" max="4" width="8.875" customWidth="1"/>
    <col min="5" max="5" width="10.5" customWidth="1"/>
    <col min="6" max="1025" width="8.875" customWidth="1"/>
  </cols>
  <sheetData>
    <row r="1" spans="1:11">
      <c r="A1" s="1" t="s">
        <v>0</v>
      </c>
    </row>
    <row r="3" spans="1:11">
      <c r="I3" t="s">
        <v>1</v>
      </c>
    </row>
    <row r="8" spans="1:11">
      <c r="A8" s="545" t="s">
        <v>2</v>
      </c>
      <c r="B8" s="545"/>
      <c r="C8" s="545"/>
      <c r="D8" s="545"/>
      <c r="E8" s="545"/>
      <c r="F8" s="545"/>
      <c r="G8" s="545"/>
      <c r="H8" s="545"/>
      <c r="I8" s="545"/>
      <c r="J8" s="545"/>
      <c r="K8" s="545"/>
    </row>
    <row r="9" spans="1:11">
      <c r="A9" s="547" t="s">
        <v>1193</v>
      </c>
      <c r="B9" s="546"/>
      <c r="C9" s="546"/>
      <c r="D9" s="546"/>
      <c r="E9" s="546"/>
      <c r="F9" s="546"/>
      <c r="G9" s="546"/>
      <c r="H9" s="546"/>
      <c r="I9" s="546"/>
      <c r="J9" s="546"/>
    </row>
    <row r="10" spans="1:11">
      <c r="A10" s="547" t="s">
        <v>982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6"/>
    </row>
    <row r="13" spans="1:11" ht="34.5">
      <c r="A13" s="548" t="s">
        <v>3</v>
      </c>
      <c r="B13" s="548"/>
      <c r="C13" s="548"/>
      <c r="D13" s="548"/>
      <c r="E13" s="548"/>
      <c r="F13" s="548"/>
      <c r="G13" s="548"/>
      <c r="H13" s="548"/>
      <c r="I13" s="548"/>
      <c r="J13" s="548"/>
      <c r="K13" s="548"/>
    </row>
    <row r="14" spans="1:11">
      <c r="E14" s="2"/>
    </row>
  </sheetData>
  <mergeCells count="4">
    <mergeCell ref="A8:K8"/>
    <mergeCell ref="A9:J9"/>
    <mergeCell ref="A10:K10"/>
    <mergeCell ref="A13:K13"/>
  </mergeCells>
  <pageMargins left="0.70833333333333304" right="0.70833333333333304" top="0.74791666666666701" bottom="0.74791666666666701" header="0.51180555555555496" footer="0.51180555555555496"/>
  <pageSetup paperSize="9" scale="80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K17"/>
  <sheetViews>
    <sheetView topLeftCell="B1" zoomScale="160" zoomScaleNormal="160" workbookViewId="0">
      <selection activeCell="D31" sqref="D31"/>
    </sheetView>
  </sheetViews>
  <sheetFormatPr defaultRowHeight="14.25"/>
  <cols>
    <col min="1" max="1" width="6.125" style="3" hidden="1" customWidth="1"/>
    <col min="2" max="2" width="5.25" style="4" customWidth="1"/>
    <col min="3" max="3" width="30.5" style="5" customWidth="1"/>
    <col min="4" max="4" width="20.125" style="6" customWidth="1"/>
    <col min="5" max="5" width="13" style="6" customWidth="1"/>
    <col min="6" max="6" width="17" style="3" customWidth="1"/>
    <col min="7" max="7" width="9.75" style="7" customWidth="1"/>
    <col min="8" max="8" width="9.25" style="8" customWidth="1"/>
    <col min="9" max="9" width="7" style="4" customWidth="1"/>
    <col min="10" max="11" width="9.25" style="8" customWidth="1"/>
    <col min="12" max="1025" width="9" style="4" customWidth="1"/>
  </cols>
  <sheetData>
    <row r="1" spans="1:12" s="271" customFormat="1" ht="15">
      <c r="A1" s="267"/>
      <c r="B1" s="9" t="s">
        <v>345</v>
      </c>
      <c r="C1" s="268"/>
      <c r="D1" s="269"/>
      <c r="E1" s="269"/>
      <c r="F1" s="16"/>
      <c r="G1" s="16"/>
      <c r="H1" s="270"/>
      <c r="I1" s="16"/>
      <c r="J1" s="270"/>
      <c r="K1" s="270"/>
    </row>
    <row r="2" spans="1:12" s="271" customFormat="1" ht="15">
      <c r="A2" s="267"/>
      <c r="B2" s="16" t="s">
        <v>346</v>
      </c>
      <c r="C2" s="268"/>
      <c r="D2" s="269"/>
      <c r="E2" s="269"/>
      <c r="F2" s="16"/>
      <c r="G2" s="16"/>
      <c r="H2" s="270"/>
      <c r="I2" s="16"/>
      <c r="J2" s="270"/>
      <c r="K2" s="270"/>
    </row>
    <row r="3" spans="1:12" s="271" customFormat="1" ht="15">
      <c r="A3" s="267"/>
      <c r="B3" s="16"/>
      <c r="C3" s="272"/>
      <c r="D3" s="25"/>
      <c r="E3" s="25"/>
      <c r="F3" s="273"/>
      <c r="G3" s="273"/>
      <c r="H3" s="274"/>
      <c r="I3" s="275"/>
      <c r="J3" s="276"/>
      <c r="K3" s="277"/>
    </row>
    <row r="4" spans="1:12" s="271" customFormat="1" ht="15">
      <c r="A4" s="267"/>
      <c r="B4" s="24"/>
      <c r="C4" s="272"/>
      <c r="D4" s="25"/>
      <c r="E4" s="25"/>
      <c r="F4" s="25" t="s">
        <v>5</v>
      </c>
      <c r="G4" s="25"/>
      <c r="H4" s="274"/>
      <c r="I4" s="275"/>
      <c r="J4" s="276"/>
      <c r="K4" s="277"/>
    </row>
    <row r="5" spans="1:12" s="271" customFormat="1" ht="15">
      <c r="A5" s="267"/>
      <c r="B5" s="201" t="s">
        <v>347</v>
      </c>
      <c r="C5" s="278"/>
      <c r="D5" s="279"/>
      <c r="E5" s="279"/>
      <c r="F5" s="80"/>
      <c r="G5" s="280"/>
      <c r="H5" s="281"/>
      <c r="I5" s="282"/>
      <c r="J5" s="283"/>
      <c r="K5" s="284"/>
    </row>
    <row r="6" spans="1:12" ht="38.25">
      <c r="B6" s="35" t="s">
        <v>7</v>
      </c>
      <c r="C6" s="35" t="s">
        <v>8</v>
      </c>
      <c r="D6" s="109" t="s">
        <v>9</v>
      </c>
      <c r="E6" s="110" t="s">
        <v>10</v>
      </c>
      <c r="F6" s="111" t="s">
        <v>11</v>
      </c>
      <c r="G6" s="112" t="s">
        <v>12</v>
      </c>
      <c r="H6" s="113" t="s">
        <v>13</v>
      </c>
      <c r="I6" s="114" t="s">
        <v>14</v>
      </c>
      <c r="J6" s="113" t="s">
        <v>15</v>
      </c>
      <c r="K6" s="140" t="s">
        <v>16</v>
      </c>
      <c r="L6" s="252" t="s">
        <v>273</v>
      </c>
    </row>
    <row r="7" spans="1:12" ht="38.25">
      <c r="A7" s="37" t="s">
        <v>281</v>
      </c>
      <c r="B7" s="118" t="s">
        <v>348</v>
      </c>
      <c r="C7" s="39" t="s">
        <v>349</v>
      </c>
      <c r="D7" s="49"/>
      <c r="E7" s="285"/>
      <c r="F7" s="51" t="s">
        <v>350</v>
      </c>
      <c r="G7" s="286">
        <v>24</v>
      </c>
      <c r="H7" s="287"/>
      <c r="I7" s="44"/>
      <c r="J7" s="45">
        <f>ROUND((G7*H7),2)</f>
        <v>0</v>
      </c>
      <c r="K7" s="46">
        <f>ROUND((J7+(J7*I7)),2)</f>
        <v>0</v>
      </c>
      <c r="L7" s="256"/>
    </row>
    <row r="8" spans="1:12" ht="25.5">
      <c r="A8" s="37" t="s">
        <v>284</v>
      </c>
      <c r="B8" s="118" t="s">
        <v>351</v>
      </c>
      <c r="C8" s="39" t="s">
        <v>352</v>
      </c>
      <c r="D8" s="49"/>
      <c r="E8" s="285"/>
      <c r="F8" s="51" t="s">
        <v>353</v>
      </c>
      <c r="G8" s="258">
        <v>24</v>
      </c>
      <c r="H8" s="287"/>
      <c r="I8" s="44"/>
      <c r="J8" s="45">
        <f>ROUND((G8*H8),2)</f>
        <v>0</v>
      </c>
      <c r="K8" s="101">
        <f>ROUND((J8+(J8*I8)),2)</f>
        <v>0</v>
      </c>
      <c r="L8" s="256"/>
    </row>
    <row r="9" spans="1:12" ht="22.5" customHeight="1">
      <c r="B9" s="552" t="s">
        <v>344</v>
      </c>
      <c r="C9" s="552"/>
      <c r="D9" s="552"/>
      <c r="E9" s="552"/>
      <c r="F9" s="552"/>
      <c r="G9" s="552"/>
      <c r="H9" s="552"/>
      <c r="I9" s="552"/>
      <c r="J9" s="71">
        <f>SUM(J7:J8)</f>
        <v>0</v>
      </c>
      <c r="K9" s="120">
        <f>SUM(K7:K8)</f>
        <v>0</v>
      </c>
    </row>
    <row r="10" spans="1:12">
      <c r="B10" s="288"/>
      <c r="C10" s="289"/>
      <c r="D10" s="290"/>
      <c r="E10" s="290"/>
      <c r="F10" s="125"/>
      <c r="G10" s="125"/>
      <c r="H10" s="124"/>
      <c r="I10" s="125"/>
      <c r="J10" s="126"/>
      <c r="K10" s="291"/>
    </row>
    <row r="11" spans="1:12">
      <c r="B11" s="19"/>
      <c r="C11" s="156"/>
      <c r="D11" s="290"/>
      <c r="E11" s="290"/>
      <c r="F11" s="123"/>
      <c r="G11" s="123"/>
      <c r="H11" s="124"/>
      <c r="I11" s="125"/>
      <c r="J11" s="126"/>
      <c r="K11" s="127"/>
    </row>
    <row r="12" spans="1:12">
      <c r="F12" s="4"/>
      <c r="G12" s="4"/>
    </row>
    <row r="13" spans="1:12" ht="63.75">
      <c r="C13" s="292" t="s">
        <v>354</v>
      </c>
      <c r="F13" s="4"/>
      <c r="G13" s="4"/>
      <c r="H13" s="7" t="s">
        <v>355</v>
      </c>
    </row>
    <row r="14" spans="1:12">
      <c r="F14" s="4"/>
      <c r="G14" s="4"/>
    </row>
    <row r="15" spans="1:12">
      <c r="F15" s="4"/>
      <c r="G15" s="4"/>
    </row>
    <row r="16" spans="1:12">
      <c r="F16" s="4"/>
      <c r="G16" s="4"/>
    </row>
    <row r="17" spans="3:7">
      <c r="C17" s="266" t="s">
        <v>297</v>
      </c>
      <c r="F17" s="4"/>
      <c r="G17" s="4"/>
    </row>
  </sheetData>
  <mergeCells count="1">
    <mergeCell ref="B9:I9"/>
  </mergeCells>
  <conditionalFormatting sqref="J7:J8">
    <cfRule type="expression" dxfId="55" priority="2">
      <formula>$G6=I6</formula>
    </cfRule>
  </conditionalFormatting>
  <conditionalFormatting sqref="J7:J8">
    <cfRule type="expression" dxfId="54" priority="3">
      <formula>$G6=I6</formula>
    </cfRule>
  </conditionalFormatting>
  <pageMargins left="0.23611111111111099" right="0.23611111111111099" top="0.74791666666666701" bottom="0.74791666666666701" header="0.51180555555555496" footer="0.51180555555555496"/>
  <pageSetup paperSize="9" firstPageNumber="0" fitToHeight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K14"/>
  <sheetViews>
    <sheetView zoomScaleNormal="100" workbookViewId="0">
      <selection activeCell="A10" sqref="A10:J10"/>
    </sheetView>
  </sheetViews>
  <sheetFormatPr defaultRowHeight="14.25"/>
  <cols>
    <col min="1" max="1" width="7.5" style="293" customWidth="1"/>
    <col min="2" max="2" width="30.625" style="293" customWidth="1"/>
    <col min="3" max="3" width="25.625" style="293" customWidth="1"/>
    <col min="4" max="4" width="15.625" style="293" customWidth="1"/>
    <col min="5" max="5" width="14.125" style="293" customWidth="1"/>
    <col min="6" max="6" width="10.625" style="293" customWidth="1"/>
    <col min="7" max="7" width="8.75" style="294" customWidth="1"/>
    <col min="8" max="8" width="6.375" style="293" customWidth="1"/>
    <col min="9" max="10" width="10" style="294" customWidth="1"/>
    <col min="11" max="1025" width="8.75" style="293" customWidth="1"/>
  </cols>
  <sheetData>
    <row r="1" spans="1:11" s="271" customFormat="1" ht="15">
      <c r="A1" s="9" t="s">
        <v>4</v>
      </c>
      <c r="B1" s="16"/>
      <c r="C1" s="16"/>
      <c r="D1" s="16"/>
      <c r="E1" s="16"/>
      <c r="F1" s="16"/>
      <c r="G1" s="270"/>
      <c r="H1" s="16"/>
      <c r="I1" s="270"/>
      <c r="J1" s="270"/>
    </row>
    <row r="2" spans="1:11" s="271" customFormat="1" ht="15">
      <c r="A2" s="498" t="s">
        <v>982</v>
      </c>
      <c r="B2" s="16"/>
      <c r="C2" s="16"/>
      <c r="D2" s="16"/>
      <c r="E2" s="16"/>
      <c r="F2" s="16"/>
      <c r="G2" s="270"/>
      <c r="H2" s="16"/>
      <c r="I2" s="270"/>
      <c r="J2" s="270"/>
    </row>
    <row r="3" spans="1:11" s="271" customFormat="1" ht="15" customHeight="1">
      <c r="G3" s="295"/>
      <c r="I3" s="295"/>
      <c r="J3" s="295"/>
    </row>
    <row r="4" spans="1:11" s="271" customFormat="1" ht="15" customHeight="1">
      <c r="F4" s="25" t="s">
        <v>5</v>
      </c>
      <c r="G4" s="295"/>
      <c r="I4" s="270"/>
      <c r="J4" s="270"/>
    </row>
    <row r="5" spans="1:11" s="271" customFormat="1" ht="15" customHeight="1">
      <c r="A5" s="201" t="s">
        <v>356</v>
      </c>
      <c r="B5" s="80"/>
      <c r="C5" s="80"/>
      <c r="D5" s="80"/>
      <c r="E5" s="80"/>
      <c r="F5" s="296"/>
      <c r="G5" s="297"/>
      <c r="H5" s="298"/>
      <c r="I5" s="299"/>
      <c r="J5" s="300"/>
    </row>
    <row r="6" spans="1:11" ht="49.5" customHeight="1">
      <c r="A6" s="301" t="s">
        <v>7</v>
      </c>
      <c r="B6" s="302" t="s">
        <v>8</v>
      </c>
      <c r="C6" s="301" t="s">
        <v>9</v>
      </c>
      <c r="D6" s="301" t="s">
        <v>10</v>
      </c>
      <c r="E6" s="503" t="s">
        <v>1188</v>
      </c>
      <c r="F6" s="303" t="s">
        <v>357</v>
      </c>
      <c r="G6" s="304" t="s">
        <v>13</v>
      </c>
      <c r="H6" s="305" t="s">
        <v>14</v>
      </c>
      <c r="I6" s="304" t="s">
        <v>15</v>
      </c>
      <c r="J6" s="304" t="s">
        <v>16</v>
      </c>
      <c r="K6" s="252" t="s">
        <v>273</v>
      </c>
    </row>
    <row r="7" spans="1:11" ht="40.5" customHeight="1">
      <c r="A7" s="306" t="s">
        <v>358</v>
      </c>
      <c r="B7" s="307" t="s">
        <v>359</v>
      </c>
      <c r="C7" s="308"/>
      <c r="D7" s="309"/>
      <c r="E7" s="310" t="s">
        <v>360</v>
      </c>
      <c r="F7" s="95">
        <v>2</v>
      </c>
      <c r="G7" s="263">
        <v>0</v>
      </c>
      <c r="H7" s="228">
        <v>0.08</v>
      </c>
      <c r="I7" s="263">
        <f>ROUND((F7*G7),2)</f>
        <v>0</v>
      </c>
      <c r="J7" s="311">
        <f>ROUND((I7+I7*H7),2)</f>
        <v>0</v>
      </c>
      <c r="K7" s="256"/>
    </row>
    <row r="8" spans="1:11" ht="29.25" customHeight="1">
      <c r="A8" s="559" t="s">
        <v>361</v>
      </c>
      <c r="B8" s="559"/>
      <c r="C8" s="559"/>
      <c r="D8" s="559"/>
      <c r="E8" s="559"/>
      <c r="F8" s="559"/>
      <c r="G8" s="559"/>
      <c r="H8" s="559"/>
      <c r="I8" s="312">
        <f>SUM(I7)</f>
        <v>0</v>
      </c>
      <c r="J8" s="238">
        <f>SUM(J7)</f>
        <v>0</v>
      </c>
    </row>
    <row r="9" spans="1:11" ht="15" customHeight="1">
      <c r="A9" s="193"/>
      <c r="B9" s="313"/>
      <c r="C9" s="314"/>
      <c r="D9" s="314"/>
      <c r="E9" s="315"/>
      <c r="F9" s="315"/>
      <c r="G9" s="316"/>
      <c r="H9" s="317"/>
      <c r="I9" s="318"/>
      <c r="J9" s="319"/>
    </row>
    <row r="10" spans="1:11" ht="41.25" customHeight="1">
      <c r="A10" s="557" t="s">
        <v>1189</v>
      </c>
      <c r="B10" s="557"/>
      <c r="C10" s="557"/>
      <c r="D10" s="557"/>
      <c r="E10" s="557"/>
      <c r="F10" s="557"/>
      <c r="G10" s="557"/>
      <c r="H10" s="557"/>
      <c r="I10" s="557"/>
      <c r="J10" s="557"/>
    </row>
    <row r="14" spans="1:11">
      <c r="H14" s="241" t="s">
        <v>204</v>
      </c>
    </row>
  </sheetData>
  <mergeCells count="2">
    <mergeCell ref="A8:H8"/>
    <mergeCell ref="A10:J10"/>
  </mergeCells>
  <conditionalFormatting sqref="I7">
    <cfRule type="expression" dxfId="53" priority="2">
      <formula>$G7=H6</formula>
    </cfRule>
  </conditionalFormatting>
  <conditionalFormatting sqref="I7">
    <cfRule type="expression" dxfId="52" priority="3">
      <formula>$G7=H6</formula>
    </cfRule>
  </conditionalFormatting>
  <conditionalFormatting sqref="G7">
    <cfRule type="expression" dxfId="51" priority="4">
      <formula>$G7=F6</formula>
    </cfRule>
  </conditionalFormatting>
  <conditionalFormatting sqref="G7">
    <cfRule type="expression" dxfId="50" priority="5">
      <formula>$G7=F6</formula>
    </cfRule>
  </conditionalFormatting>
  <pageMargins left="0.78749999999999998" right="0.78749999999999998" top="1.0631944444444399" bottom="1.0631944444444399" header="0.51180555555555496" footer="0.78749999999999998"/>
  <pageSetup paperSize="9" scale="80" firstPageNumber="0" orientation="landscape" r:id="rId1"/>
  <headerFoot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14"/>
  <sheetViews>
    <sheetView zoomScale="110" zoomScaleNormal="110" workbookViewId="0">
      <selection activeCell="A12" sqref="A12:J12"/>
    </sheetView>
  </sheetViews>
  <sheetFormatPr defaultRowHeight="14.25"/>
  <cols>
    <col min="1" max="1" width="7.5" style="293" customWidth="1"/>
    <col min="2" max="2" width="30.625" style="293" customWidth="1"/>
    <col min="3" max="3" width="25.625" style="293" customWidth="1"/>
    <col min="4" max="4" width="15.625" style="293" customWidth="1"/>
    <col min="5" max="5" width="14.125" style="293" customWidth="1"/>
    <col min="6" max="6" width="10.625" style="293" customWidth="1"/>
    <col min="7" max="7" width="8.75" style="294" customWidth="1"/>
    <col min="8" max="8" width="6.375" style="293" customWidth="1"/>
    <col min="9" max="10" width="10" style="294" customWidth="1"/>
    <col min="11" max="1025" width="8.75" style="293" customWidth="1"/>
  </cols>
  <sheetData>
    <row r="1" spans="1:11" s="271" customFormat="1" ht="15">
      <c r="A1" s="9" t="s">
        <v>4</v>
      </c>
      <c r="B1" s="16"/>
      <c r="C1" s="16"/>
      <c r="D1" s="16"/>
      <c r="E1" s="16"/>
      <c r="F1" s="16"/>
      <c r="G1" s="270"/>
      <c r="H1" s="16"/>
      <c r="I1" s="270"/>
      <c r="J1" s="270"/>
    </row>
    <row r="2" spans="1:11" s="271" customFormat="1" ht="15">
      <c r="A2" s="498" t="s">
        <v>982</v>
      </c>
      <c r="B2" s="16"/>
      <c r="C2" s="16"/>
      <c r="D2" s="16"/>
      <c r="E2" s="16"/>
      <c r="F2" s="16"/>
      <c r="G2" s="270"/>
      <c r="H2" s="16"/>
      <c r="I2" s="270"/>
      <c r="J2" s="270"/>
    </row>
    <row r="3" spans="1:11" s="271" customFormat="1" ht="15" customHeight="1">
      <c r="G3" s="295"/>
      <c r="I3" s="295"/>
      <c r="J3" s="295"/>
    </row>
    <row r="4" spans="1:11" s="271" customFormat="1" ht="15" customHeight="1">
      <c r="F4" s="25" t="s">
        <v>5</v>
      </c>
      <c r="G4" s="295"/>
      <c r="I4" s="270"/>
      <c r="J4" s="270"/>
    </row>
    <row r="5" spans="1:11" s="271" customFormat="1" ht="15" customHeight="1">
      <c r="A5" s="201" t="s">
        <v>362</v>
      </c>
      <c r="B5" s="80"/>
      <c r="C5" s="80"/>
      <c r="D5" s="80"/>
      <c r="E5" s="80"/>
      <c r="F5" s="296"/>
      <c r="G5" s="297"/>
      <c r="H5" s="298"/>
      <c r="I5" s="299"/>
      <c r="J5" s="300"/>
    </row>
    <row r="6" spans="1:11" ht="49.5" customHeight="1">
      <c r="A6" s="320" t="s">
        <v>1192</v>
      </c>
      <c r="B6" s="320" t="s">
        <v>8</v>
      </c>
      <c r="C6" s="321" t="s">
        <v>9</v>
      </c>
      <c r="D6" s="321" t="s">
        <v>10</v>
      </c>
      <c r="E6" s="503" t="s">
        <v>1188</v>
      </c>
      <c r="F6" s="310" t="s">
        <v>363</v>
      </c>
      <c r="G6" s="322" t="s">
        <v>13</v>
      </c>
      <c r="H6" s="95" t="s">
        <v>14</v>
      </c>
      <c r="I6" s="304" t="s">
        <v>15</v>
      </c>
      <c r="J6" s="304" t="s">
        <v>16</v>
      </c>
      <c r="K6" s="252" t="s">
        <v>273</v>
      </c>
    </row>
    <row r="7" spans="1:11" ht="40.5" customHeight="1">
      <c r="A7" s="323" t="s">
        <v>364</v>
      </c>
      <c r="B7" s="324" t="s">
        <v>365</v>
      </c>
      <c r="C7" s="325"/>
      <c r="D7" s="326"/>
      <c r="E7" s="327" t="s">
        <v>366</v>
      </c>
      <c r="F7" s="328">
        <v>13</v>
      </c>
      <c r="G7" s="329"/>
      <c r="H7" s="225">
        <v>0.08</v>
      </c>
      <c r="I7" s="263">
        <f>ROUND((F7*G7),2)</f>
        <v>0</v>
      </c>
      <c r="J7" s="311">
        <f>ROUND((I7+I7*H7),2)</f>
        <v>0</v>
      </c>
      <c r="K7" s="256"/>
    </row>
    <row r="8" spans="1:11" ht="29.25" customHeight="1">
      <c r="A8" s="554" t="s">
        <v>367</v>
      </c>
      <c r="B8" s="554"/>
      <c r="C8" s="554"/>
      <c r="D8" s="554"/>
      <c r="E8" s="554"/>
      <c r="F8" s="554"/>
      <c r="G8" s="554"/>
      <c r="H8" s="554"/>
      <c r="I8" s="330">
        <f>SUM(I7)</f>
        <v>0</v>
      </c>
      <c r="J8" s="238">
        <f>SUM(J7)</f>
        <v>0</v>
      </c>
    </row>
    <row r="9" spans="1:11" ht="15" customHeight="1">
      <c r="A9" s="193"/>
      <c r="B9" s="313"/>
      <c r="C9" s="314"/>
      <c r="D9" s="314"/>
      <c r="E9" s="315"/>
      <c r="F9" s="315"/>
      <c r="G9" s="316"/>
      <c r="H9" s="317"/>
      <c r="I9" s="318"/>
      <c r="J9" s="319"/>
    </row>
    <row r="11" spans="1:11" ht="42.75" customHeight="1">
      <c r="A11" s="557" t="s">
        <v>1189</v>
      </c>
      <c r="B11" s="557"/>
      <c r="C11" s="557"/>
      <c r="D11" s="557"/>
      <c r="E11" s="557"/>
      <c r="F11" s="557"/>
      <c r="G11" s="557"/>
      <c r="H11" s="557"/>
      <c r="I11" s="557"/>
      <c r="J11" s="557"/>
    </row>
    <row r="14" spans="1:11">
      <c r="H14" s="241" t="s">
        <v>204</v>
      </c>
    </row>
  </sheetData>
  <mergeCells count="2">
    <mergeCell ref="A8:H8"/>
    <mergeCell ref="A11:J11"/>
  </mergeCells>
  <conditionalFormatting sqref="I7">
    <cfRule type="expression" dxfId="49" priority="2">
      <formula>$G7=H6</formula>
    </cfRule>
  </conditionalFormatting>
  <conditionalFormatting sqref="I7">
    <cfRule type="expression" dxfId="48" priority="3">
      <formula>$G7=H6</formula>
    </cfRule>
  </conditionalFormatting>
  <printOptions horizontalCentered="1"/>
  <pageMargins left="0.31527777777777799" right="0.23611111111111099" top="1.1416666666666699" bottom="1.1416666666666699" header="0.51180555555555496" footer="0.51180555555555496"/>
  <pageSetup paperSize="9" scale="88" firstPageNumber="0" fitToHeight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15"/>
  <sheetViews>
    <sheetView topLeftCell="B1" zoomScaleNormal="100" workbookViewId="0">
      <selection activeCell="B1" sqref="B1:L15"/>
    </sheetView>
  </sheetViews>
  <sheetFormatPr defaultRowHeight="14.25"/>
  <cols>
    <col min="1" max="1" width="6.125" style="3" hidden="1" customWidth="1"/>
    <col min="2" max="2" width="5.25" style="4" customWidth="1"/>
    <col min="3" max="3" width="27.375" style="5" customWidth="1"/>
    <col min="4" max="5" width="15.125" style="6" customWidth="1"/>
    <col min="6" max="6" width="17" style="3" customWidth="1"/>
    <col min="7" max="7" width="9.75" style="7" customWidth="1"/>
    <col min="8" max="8" width="9.25" style="8" customWidth="1"/>
    <col min="9" max="9" width="6.625" style="4" customWidth="1"/>
    <col min="10" max="11" width="9.25" style="8" customWidth="1"/>
    <col min="12" max="1025" width="9" style="4" customWidth="1"/>
  </cols>
  <sheetData>
    <row r="1" spans="1:12" s="271" customFormat="1" ht="15">
      <c r="A1" s="267"/>
      <c r="B1" s="9" t="s">
        <v>4</v>
      </c>
      <c r="C1" s="268"/>
      <c r="D1" s="269"/>
      <c r="E1" s="269"/>
      <c r="F1" s="16"/>
      <c r="G1" s="16"/>
      <c r="H1" s="270"/>
      <c r="I1" s="16"/>
      <c r="J1" s="270"/>
      <c r="K1" s="270"/>
    </row>
    <row r="2" spans="1:12" s="271" customFormat="1" ht="15">
      <c r="A2" s="267"/>
      <c r="B2" s="498" t="s">
        <v>982</v>
      </c>
      <c r="C2" s="268"/>
      <c r="D2" s="269"/>
      <c r="E2" s="269"/>
      <c r="F2" s="16"/>
      <c r="G2" s="16"/>
      <c r="H2" s="270"/>
      <c r="I2" s="16"/>
      <c r="J2" s="270"/>
      <c r="K2" s="270"/>
    </row>
    <row r="3" spans="1:12" s="271" customFormat="1" ht="15">
      <c r="A3" s="267"/>
      <c r="B3" s="16"/>
      <c r="C3" s="272"/>
      <c r="D3" s="25"/>
      <c r="E3" s="25"/>
      <c r="F3" s="273"/>
      <c r="G3" s="273"/>
      <c r="H3" s="274"/>
      <c r="I3" s="275"/>
      <c r="J3" s="276"/>
      <c r="K3" s="277"/>
    </row>
    <row r="4" spans="1:12" s="271" customFormat="1" ht="15">
      <c r="A4" s="267"/>
      <c r="B4" s="24"/>
      <c r="C4" s="268"/>
      <c r="D4" s="25"/>
      <c r="E4" s="25"/>
      <c r="F4" s="25" t="s">
        <v>5</v>
      </c>
      <c r="G4" s="25"/>
      <c r="H4" s="274"/>
      <c r="I4" s="275"/>
      <c r="J4" s="276"/>
      <c r="K4" s="277"/>
    </row>
    <row r="5" spans="1:12" s="271" customFormat="1" ht="15">
      <c r="A5" s="267"/>
      <c r="B5" s="331" t="s">
        <v>368</v>
      </c>
      <c r="C5" s="332"/>
      <c r="D5" s="333"/>
      <c r="E5" s="333"/>
      <c r="F5" s="331"/>
      <c r="H5" s="295"/>
      <c r="J5" s="295"/>
      <c r="K5" s="295"/>
    </row>
    <row r="6" spans="1:12" ht="38.25">
      <c r="B6" s="334" t="s">
        <v>7</v>
      </c>
      <c r="C6" s="334" t="s">
        <v>8</v>
      </c>
      <c r="D6" s="335" t="s">
        <v>9</v>
      </c>
      <c r="E6" s="336" t="s">
        <v>10</v>
      </c>
      <c r="F6" s="503" t="s">
        <v>1188</v>
      </c>
      <c r="G6" s="51" t="s">
        <v>12</v>
      </c>
      <c r="H6" s="251" t="s">
        <v>13</v>
      </c>
      <c r="I6" s="100" t="s">
        <v>14</v>
      </c>
      <c r="J6" s="337" t="s">
        <v>15</v>
      </c>
      <c r="K6" s="251" t="s">
        <v>16</v>
      </c>
      <c r="L6" s="252" t="s">
        <v>273</v>
      </c>
    </row>
    <row r="7" spans="1:12" ht="25.5">
      <c r="A7" s="37" t="s">
        <v>369</v>
      </c>
      <c r="B7" s="38" t="s">
        <v>370</v>
      </c>
      <c r="C7" s="338" t="s">
        <v>371</v>
      </c>
      <c r="D7" s="49"/>
      <c r="E7" s="50"/>
      <c r="F7" s="339" t="s">
        <v>372</v>
      </c>
      <c r="G7" s="340">
        <v>60</v>
      </c>
      <c r="H7" s="53"/>
      <c r="I7" s="44">
        <v>0.08</v>
      </c>
      <c r="J7" s="263">
        <f>ROUND((G7*H7),2)</f>
        <v>0</v>
      </c>
      <c r="K7" s="341">
        <f>ROUND((J7+(J7*I7)),2)</f>
        <v>0</v>
      </c>
      <c r="L7" s="256"/>
    </row>
    <row r="8" spans="1:12" ht="30" customHeight="1">
      <c r="A8" s="37" t="s">
        <v>373</v>
      </c>
      <c r="B8" s="38" t="s">
        <v>374</v>
      </c>
      <c r="C8" s="338" t="s">
        <v>1031</v>
      </c>
      <c r="D8" s="49"/>
      <c r="E8" s="50"/>
      <c r="F8" s="339" t="s">
        <v>1033</v>
      </c>
      <c r="G8" s="340">
        <v>10</v>
      </c>
      <c r="H8" s="53"/>
      <c r="I8" s="44">
        <v>0.08</v>
      </c>
      <c r="J8" s="263">
        <f>ROUND((G8*H8),2)</f>
        <v>0</v>
      </c>
      <c r="K8" s="341">
        <f>ROUND((J8+(J8*I8)),2)</f>
        <v>0</v>
      </c>
      <c r="L8" s="256"/>
    </row>
    <row r="9" spans="1:12" ht="32.25" customHeight="1">
      <c r="A9" s="37"/>
      <c r="B9" s="342" t="s">
        <v>375</v>
      </c>
      <c r="C9" s="343" t="s">
        <v>1032</v>
      </c>
      <c r="D9" s="232"/>
      <c r="E9" s="47"/>
      <c r="F9" s="344" t="s">
        <v>1033</v>
      </c>
      <c r="G9" s="223">
        <v>1</v>
      </c>
      <c r="H9" s="345"/>
      <c r="I9" s="225">
        <v>0.08</v>
      </c>
      <c r="J9" s="263">
        <f>ROUND((G9*H9),2)</f>
        <v>0</v>
      </c>
      <c r="K9" s="346">
        <f>ROUND((J9+(J9*I9)),2)</f>
        <v>0</v>
      </c>
      <c r="L9" s="256"/>
    </row>
    <row r="10" spans="1:12" ht="23.25" customHeight="1">
      <c r="B10" s="553" t="s">
        <v>376</v>
      </c>
      <c r="C10" s="553"/>
      <c r="D10" s="553"/>
      <c r="E10" s="553"/>
      <c r="F10" s="553"/>
      <c r="G10" s="553"/>
      <c r="H10" s="553"/>
      <c r="I10" s="553"/>
      <c r="J10" s="347">
        <f>SUM(J7:J9)</f>
        <v>0</v>
      </c>
      <c r="K10" s="96">
        <f>SUM(K7:K9)</f>
        <v>0</v>
      </c>
    </row>
    <row r="11" spans="1:12">
      <c r="F11" s="4"/>
      <c r="G11" s="4"/>
    </row>
    <row r="12" spans="1:12" ht="57" customHeight="1">
      <c r="B12" s="557" t="s">
        <v>1189</v>
      </c>
      <c r="C12" s="557"/>
      <c r="D12" s="557"/>
      <c r="E12" s="557"/>
      <c r="F12" s="557"/>
      <c r="G12" s="557"/>
      <c r="H12" s="557"/>
      <c r="I12" s="557"/>
      <c r="J12" s="557"/>
      <c r="K12" s="557"/>
    </row>
    <row r="13" spans="1:12">
      <c r="F13" s="4"/>
      <c r="G13" s="4"/>
      <c r="I13" s="7"/>
    </row>
    <row r="14" spans="1:12">
      <c r="I14" s="7" t="s">
        <v>204</v>
      </c>
    </row>
    <row r="15" spans="1:12" ht="20.25" customHeight="1"/>
  </sheetData>
  <mergeCells count="2">
    <mergeCell ref="B10:I10"/>
    <mergeCell ref="B12:K12"/>
  </mergeCells>
  <conditionalFormatting sqref="J7:J8">
    <cfRule type="expression" dxfId="25" priority="2">
      <formula>$G6=I6</formula>
    </cfRule>
  </conditionalFormatting>
  <conditionalFormatting sqref="J7:J8">
    <cfRule type="expression" dxfId="24" priority="3">
      <formula>$G6=I6</formula>
    </cfRule>
  </conditionalFormatting>
  <conditionalFormatting sqref="J9">
    <cfRule type="expression" dxfId="23" priority="4">
      <formula>$G9=I8</formula>
    </cfRule>
  </conditionalFormatting>
  <conditionalFormatting sqref="J9">
    <cfRule type="expression" dxfId="22" priority="5">
      <formula>$G9=I8</formula>
    </cfRule>
  </conditionalFormatting>
  <pageMargins left="0.23622047244094491" right="0.23622047244094491" top="0.74803149606299213" bottom="0.74803149606299213" header="0.51181102362204722" footer="0.51181102362204722"/>
  <pageSetup paperSize="9" firstPageNumber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K14"/>
  <sheetViews>
    <sheetView topLeftCell="B1" zoomScaleNormal="100" workbookViewId="0">
      <selection activeCell="B1" sqref="B1:L16"/>
    </sheetView>
  </sheetViews>
  <sheetFormatPr defaultRowHeight="14.25"/>
  <cols>
    <col min="1" max="1" width="6.125" style="3" hidden="1" customWidth="1"/>
    <col min="2" max="2" width="5.25" style="4" customWidth="1"/>
    <col min="3" max="3" width="27" style="5" customWidth="1"/>
    <col min="4" max="4" width="20.125" style="6" customWidth="1"/>
    <col min="5" max="5" width="15.125" style="6" customWidth="1"/>
    <col min="6" max="6" width="12.5" style="3" customWidth="1"/>
    <col min="7" max="7" width="9.75" style="7" customWidth="1"/>
    <col min="8" max="8" width="9.25" style="8" customWidth="1"/>
    <col min="9" max="9" width="6.625" style="4" customWidth="1"/>
    <col min="10" max="10" width="10.375" style="8" customWidth="1"/>
    <col min="11" max="11" width="11.5" style="8"/>
    <col min="12" max="12" width="13.25" style="4" customWidth="1"/>
    <col min="13" max="1025" width="9" style="4" customWidth="1"/>
  </cols>
  <sheetData>
    <row r="1" spans="1:12" s="271" customFormat="1" ht="15">
      <c r="A1" s="267"/>
      <c r="B1" s="9" t="s">
        <v>4</v>
      </c>
      <c r="C1" s="268"/>
      <c r="D1" s="269"/>
      <c r="E1" s="269"/>
      <c r="F1" s="16"/>
      <c r="G1" s="16"/>
      <c r="H1" s="270"/>
      <c r="I1" s="16"/>
      <c r="J1" s="270"/>
      <c r="K1" s="270"/>
    </row>
    <row r="2" spans="1:12" s="271" customFormat="1" ht="15">
      <c r="A2" s="267"/>
      <c r="B2" s="498" t="s">
        <v>982</v>
      </c>
      <c r="C2" s="268"/>
      <c r="D2" s="269"/>
      <c r="E2" s="269"/>
      <c r="F2" s="16"/>
      <c r="G2" s="16"/>
      <c r="H2" s="270"/>
      <c r="I2" s="16"/>
      <c r="J2" s="270"/>
      <c r="K2" s="270"/>
    </row>
    <row r="3" spans="1:12" s="271" customFormat="1" ht="15">
      <c r="A3" s="267"/>
      <c r="B3" s="16"/>
      <c r="C3" s="272"/>
      <c r="D3" s="25"/>
      <c r="E3" s="25"/>
      <c r="F3" s="273"/>
      <c r="G3" s="273"/>
      <c r="H3" s="274"/>
      <c r="I3" s="275"/>
      <c r="J3" s="276"/>
      <c r="K3" s="277"/>
    </row>
    <row r="4" spans="1:12" s="271" customFormat="1" ht="15">
      <c r="A4" s="267"/>
      <c r="B4" s="24"/>
      <c r="C4" s="268"/>
      <c r="D4" s="25"/>
      <c r="E4" s="25"/>
      <c r="F4" s="25" t="s">
        <v>5</v>
      </c>
      <c r="G4" s="25"/>
      <c r="H4" s="274"/>
      <c r="I4" s="275"/>
      <c r="J4" s="276"/>
      <c r="K4" s="277"/>
    </row>
    <row r="5" spans="1:12" s="271" customFormat="1" ht="15">
      <c r="A5" s="267"/>
      <c r="B5" s="331" t="s">
        <v>377</v>
      </c>
      <c r="C5" s="332"/>
      <c r="D5" s="333"/>
      <c r="E5" s="333"/>
      <c r="F5" s="331"/>
      <c r="H5" s="295"/>
      <c r="J5" s="295"/>
      <c r="K5" s="295"/>
    </row>
    <row r="6" spans="1:12" ht="57.75" customHeight="1">
      <c r="B6" s="334" t="s">
        <v>7</v>
      </c>
      <c r="C6" s="334" t="s">
        <v>8</v>
      </c>
      <c r="D6" s="335" t="s">
        <v>9</v>
      </c>
      <c r="E6" s="336" t="s">
        <v>10</v>
      </c>
      <c r="F6" s="503" t="s">
        <v>1188</v>
      </c>
      <c r="G6" s="51" t="s">
        <v>378</v>
      </c>
      <c r="H6" s="251" t="s">
        <v>13</v>
      </c>
      <c r="I6" s="100" t="s">
        <v>14</v>
      </c>
      <c r="J6" s="337" t="s">
        <v>15</v>
      </c>
      <c r="K6" s="251" t="s">
        <v>16</v>
      </c>
      <c r="L6" s="252" t="s">
        <v>273</v>
      </c>
    </row>
    <row r="7" spans="1:12" ht="47.25" customHeight="1">
      <c r="A7" s="37" t="s">
        <v>369</v>
      </c>
      <c r="B7" s="348" t="s">
        <v>379</v>
      </c>
      <c r="C7" s="349" t="s">
        <v>380</v>
      </c>
      <c r="D7" s="49"/>
      <c r="E7" s="50"/>
      <c r="F7" s="350" t="s">
        <v>381</v>
      </c>
      <c r="G7" s="351">
        <v>2</v>
      </c>
      <c r="H7" s="53"/>
      <c r="I7" s="44">
        <v>0.08</v>
      </c>
      <c r="J7" s="263">
        <f>ROUND((G7*H7),2)</f>
        <v>0</v>
      </c>
      <c r="K7" s="62">
        <f>ROUND((J7+(J7*I7)),2)</f>
        <v>0</v>
      </c>
      <c r="L7" s="256"/>
    </row>
    <row r="8" spans="1:12" ht="47.25" customHeight="1">
      <c r="A8" s="37" t="s">
        <v>373</v>
      </c>
      <c r="B8" s="352" t="s">
        <v>382</v>
      </c>
      <c r="C8" s="353" t="s">
        <v>383</v>
      </c>
      <c r="D8" s="40"/>
      <c r="E8" s="47"/>
      <c r="F8" s="354" t="s">
        <v>384</v>
      </c>
      <c r="G8" s="355">
        <v>4</v>
      </c>
      <c r="H8" s="43"/>
      <c r="I8" s="356">
        <v>0.08</v>
      </c>
      <c r="J8" s="263">
        <f>ROUND((G8*H8),2)</f>
        <v>0</v>
      </c>
      <c r="K8" s="62">
        <f>ROUND((J8+(J8*I8)),2)</f>
        <v>0</v>
      </c>
      <c r="L8" s="256"/>
    </row>
    <row r="9" spans="1:12" ht="33" customHeight="1">
      <c r="B9" s="553" t="s">
        <v>385</v>
      </c>
      <c r="C9" s="553"/>
      <c r="D9" s="553"/>
      <c r="E9" s="553"/>
      <c r="F9" s="553"/>
      <c r="G9" s="553"/>
      <c r="H9" s="553"/>
      <c r="I9" s="553"/>
      <c r="J9" s="347">
        <f>SUM(J7:J8)</f>
        <v>0</v>
      </c>
      <c r="K9" s="96">
        <f>SUM(K7:K8)</f>
        <v>0</v>
      </c>
    </row>
    <row r="10" spans="1:12">
      <c r="F10" s="4"/>
      <c r="G10" s="4"/>
    </row>
    <row r="11" spans="1:12" ht="18" customHeight="1">
      <c r="C11" s="266" t="s">
        <v>297</v>
      </c>
      <c r="F11" s="4"/>
      <c r="G11" s="4"/>
    </row>
    <row r="12" spans="1:12" ht="51" customHeight="1">
      <c r="B12" s="557" t="s">
        <v>1189</v>
      </c>
      <c r="C12" s="557"/>
      <c r="D12" s="557"/>
      <c r="E12" s="557"/>
      <c r="F12" s="557"/>
      <c r="G12" s="557"/>
      <c r="H12" s="557"/>
      <c r="I12" s="557"/>
      <c r="J12" s="557"/>
      <c r="K12" s="557"/>
    </row>
    <row r="14" spans="1:12">
      <c r="I14" s="7" t="s">
        <v>204</v>
      </c>
    </row>
  </sheetData>
  <mergeCells count="2">
    <mergeCell ref="B9:I9"/>
    <mergeCell ref="B12:K12"/>
  </mergeCells>
  <conditionalFormatting sqref="J7:J8">
    <cfRule type="expression" dxfId="47" priority="2">
      <formula>$G6=I6</formula>
    </cfRule>
  </conditionalFormatting>
  <conditionalFormatting sqref="J7:J8">
    <cfRule type="expression" dxfId="46" priority="3">
      <formula>$G6=I6</formula>
    </cfRule>
  </conditionalFormatting>
  <pageMargins left="0.23611111111111099" right="0.23611111111111099" top="0.74791666666666701" bottom="0.74791666666666701" header="0.51180555555555496" footer="0.51180555555555496"/>
  <pageSetup paperSize="9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K16"/>
  <sheetViews>
    <sheetView zoomScaleNormal="100" workbookViewId="0">
      <selection sqref="A1:K17"/>
    </sheetView>
  </sheetViews>
  <sheetFormatPr defaultRowHeight="15"/>
  <cols>
    <col min="1" max="1" width="6.25" style="357" customWidth="1"/>
    <col min="2" max="2" width="27.375" style="357" customWidth="1"/>
    <col min="3" max="3" width="21.625" style="357" customWidth="1"/>
    <col min="4" max="4" width="13.75" style="357" customWidth="1"/>
    <col min="5" max="5" width="10.25" style="357" customWidth="1"/>
    <col min="6" max="6" width="8.875" style="357" customWidth="1"/>
    <col min="7" max="7" width="11" style="357" customWidth="1"/>
    <col min="8" max="8" width="7" style="357" customWidth="1"/>
    <col min="9" max="9" width="13.5" style="357" customWidth="1"/>
    <col min="10" max="10" width="12.625" style="357" customWidth="1"/>
    <col min="11" max="1025" width="8.875" style="357" customWidth="1"/>
  </cols>
  <sheetData>
    <row r="1" spans="1:11">
      <c r="A1" s="9" t="s">
        <v>4</v>
      </c>
      <c r="B1" s="16"/>
      <c r="C1" s="16"/>
      <c r="D1" s="16"/>
      <c r="E1" s="16"/>
      <c r="F1" s="16"/>
      <c r="G1" s="358"/>
      <c r="H1" s="16"/>
      <c r="I1" s="270"/>
      <c r="J1" s="270"/>
    </row>
    <row r="2" spans="1:11">
      <c r="A2" s="498" t="s">
        <v>982</v>
      </c>
      <c r="B2" s="16"/>
      <c r="C2" s="16"/>
      <c r="D2" s="16"/>
      <c r="E2" s="16"/>
      <c r="F2" s="16"/>
      <c r="G2" s="358"/>
      <c r="H2" s="16"/>
      <c r="I2" s="270"/>
      <c r="J2" s="270"/>
    </row>
    <row r="3" spans="1:11">
      <c r="A3" s="16"/>
      <c r="B3" s="128"/>
      <c r="C3" s="128"/>
      <c r="D3" s="128"/>
      <c r="E3" s="273"/>
      <c r="F3" s="273"/>
      <c r="G3" s="359"/>
      <c r="H3" s="275"/>
      <c r="I3" s="276"/>
      <c r="J3" s="277"/>
    </row>
    <row r="4" spans="1:11">
      <c r="A4" s="24"/>
      <c r="B4" s="16"/>
      <c r="C4" s="128"/>
      <c r="D4" s="128"/>
      <c r="E4" s="25" t="s">
        <v>5</v>
      </c>
      <c r="F4" s="25"/>
      <c r="G4" s="359"/>
      <c r="H4" s="275"/>
      <c r="I4" s="276"/>
      <c r="J4" s="277"/>
    </row>
    <row r="5" spans="1:11" ht="24" customHeight="1">
      <c r="A5" s="331" t="s">
        <v>1187</v>
      </c>
      <c r="B5" s="360"/>
      <c r="C5" s="360"/>
      <c r="D5" s="360"/>
      <c r="E5" s="360"/>
      <c r="F5" s="271"/>
      <c r="G5" s="361"/>
      <c r="H5" s="271"/>
      <c r="I5" s="295"/>
      <c r="J5" s="295"/>
    </row>
    <row r="6" spans="1:11" ht="24">
      <c r="A6" s="301" t="s">
        <v>7</v>
      </c>
      <c r="B6" s="301" t="s">
        <v>8</v>
      </c>
      <c r="C6" s="321" t="s">
        <v>9</v>
      </c>
      <c r="D6" s="320" t="s">
        <v>10</v>
      </c>
      <c r="E6" s="503" t="s">
        <v>1188</v>
      </c>
      <c r="F6" s="310" t="s">
        <v>357</v>
      </c>
      <c r="G6" s="362" t="s">
        <v>13</v>
      </c>
      <c r="H6" s="95" t="s">
        <v>14</v>
      </c>
      <c r="I6" s="363" t="s">
        <v>15</v>
      </c>
      <c r="J6" s="322" t="s">
        <v>16</v>
      </c>
      <c r="K6" s="322" t="s">
        <v>273</v>
      </c>
    </row>
    <row r="7" spans="1:11" ht="42" customHeight="1">
      <c r="A7" s="364" t="s">
        <v>386</v>
      </c>
      <c r="B7" s="365" t="s">
        <v>1184</v>
      </c>
      <c r="C7" s="366"/>
      <c r="D7" s="367"/>
      <c r="E7" s="368" t="s">
        <v>387</v>
      </c>
      <c r="F7" s="369">
        <v>1</v>
      </c>
      <c r="G7" s="53"/>
      <c r="H7" s="221">
        <v>0.08</v>
      </c>
      <c r="I7" s="370">
        <f>ROUND((F7*G7),2)</f>
        <v>0</v>
      </c>
      <c r="J7" s="370">
        <f>ROUND((I7+(I7*H7)),2)</f>
        <v>0</v>
      </c>
      <c r="K7" s="322"/>
    </row>
    <row r="8" spans="1:11" ht="56.25" customHeight="1">
      <c r="A8" s="364" t="s">
        <v>369</v>
      </c>
      <c r="B8" s="365" t="s">
        <v>1185</v>
      </c>
      <c r="C8" s="366"/>
      <c r="D8" s="371"/>
      <c r="E8" s="368" t="s">
        <v>388</v>
      </c>
      <c r="F8" s="219">
        <v>1</v>
      </c>
      <c r="G8" s="53"/>
      <c r="H8" s="221">
        <v>0.08</v>
      </c>
      <c r="I8" s="370">
        <f>ROUND((F8*G8),2)</f>
        <v>0</v>
      </c>
      <c r="J8" s="370">
        <f>ROUND((I8+(I8*H8)),2)</f>
        <v>0</v>
      </c>
      <c r="K8" s="322"/>
    </row>
    <row r="9" spans="1:11" ht="56.25" customHeight="1">
      <c r="A9" s="364" t="s">
        <v>373</v>
      </c>
      <c r="B9" s="365" t="s">
        <v>1186</v>
      </c>
      <c r="C9" s="366"/>
      <c r="D9" s="371"/>
      <c r="E9" s="368" t="s">
        <v>389</v>
      </c>
      <c r="F9" s="219">
        <v>1</v>
      </c>
      <c r="G9" s="53"/>
      <c r="H9" s="221">
        <v>0.08</v>
      </c>
      <c r="I9" s="370">
        <f>ROUND((F9*G9),2)</f>
        <v>0</v>
      </c>
      <c r="J9" s="370">
        <f>ROUND((I9+(I9*H9)),2)</f>
        <v>0</v>
      </c>
      <c r="K9" s="322"/>
    </row>
    <row r="10" spans="1:11" ht="26.25" customHeight="1">
      <c r="A10" s="554" t="s">
        <v>390</v>
      </c>
      <c r="B10" s="554"/>
      <c r="C10" s="554"/>
      <c r="D10" s="554"/>
      <c r="E10" s="554"/>
      <c r="F10" s="554"/>
      <c r="G10" s="554"/>
      <c r="H10" s="554"/>
      <c r="I10" s="238">
        <f>SUM(I7:I8)</f>
        <v>0</v>
      </c>
      <c r="J10" s="238">
        <f>SUM(J7:J8)</f>
        <v>0</v>
      </c>
    </row>
    <row r="11" spans="1:11">
      <c r="A11" s="293"/>
      <c r="B11" s="293"/>
      <c r="C11" s="293"/>
      <c r="D11" s="293"/>
      <c r="E11" s="293"/>
      <c r="F11" s="293"/>
      <c r="G11" s="372"/>
      <c r="H11" s="373"/>
      <c r="I11" s="294"/>
      <c r="J11" s="294"/>
    </row>
    <row r="12" spans="1:11" ht="42" customHeight="1">
      <c r="A12" s="557" t="s">
        <v>1189</v>
      </c>
      <c r="B12" s="557"/>
      <c r="C12" s="557"/>
      <c r="D12" s="557"/>
      <c r="E12" s="557"/>
      <c r="F12" s="557"/>
      <c r="G12" s="557"/>
      <c r="H12" s="557"/>
      <c r="I12" s="557"/>
      <c r="J12" s="557"/>
    </row>
    <row r="13" spans="1:11">
      <c r="A13" s="374"/>
      <c r="B13" s="374"/>
      <c r="C13" s="374"/>
      <c r="D13" s="374"/>
      <c r="E13" s="374"/>
      <c r="F13" s="374"/>
      <c r="G13" s="375"/>
      <c r="H13" s="376"/>
      <c r="I13" s="294"/>
      <c r="J13" s="294"/>
    </row>
    <row r="14" spans="1:11" ht="18.75" customHeight="1">
      <c r="A14" s="560"/>
      <c r="B14" s="560"/>
      <c r="C14" s="560"/>
      <c r="D14" s="560"/>
      <c r="E14" s="560"/>
      <c r="F14" s="560"/>
      <c r="G14" s="560"/>
      <c r="H14" s="560"/>
      <c r="I14" s="294"/>
      <c r="J14" s="294"/>
    </row>
    <row r="16" spans="1:11" ht="19.5" customHeight="1">
      <c r="H16" s="376" t="s">
        <v>204</v>
      </c>
    </row>
  </sheetData>
  <mergeCells count="3">
    <mergeCell ref="A10:H10"/>
    <mergeCell ref="A14:H14"/>
    <mergeCell ref="A12:J12"/>
  </mergeCells>
  <pageMargins left="0.70833333333333304" right="0.70833333333333304" top="0.74791666666666701" bottom="0.74791666666666701" header="0.51180555555555496" footer="0.51180555555555496"/>
  <pageSetup paperSize="9" scale="85" firstPageNumber="0" fitToHeight="3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15"/>
  <sheetViews>
    <sheetView zoomScaleNormal="100" workbookViewId="0">
      <selection activeCell="A5" sqref="A5"/>
    </sheetView>
  </sheetViews>
  <sheetFormatPr defaultRowHeight="14.25"/>
  <cols>
    <col min="1" max="1" width="5.25" style="185" customWidth="1"/>
    <col min="2" max="2" width="30.625" style="185" customWidth="1"/>
    <col min="3" max="3" width="25.625" style="185" customWidth="1"/>
    <col min="4" max="4" width="14.5" style="185" customWidth="1"/>
    <col min="5" max="5" width="13.625" style="186" customWidth="1"/>
    <col min="6" max="6" width="10" style="185" customWidth="1"/>
    <col min="7" max="7" width="9.25" style="187" customWidth="1"/>
    <col min="8" max="8" width="6.625" style="185" customWidth="1"/>
    <col min="9" max="10" width="9.25" style="188" customWidth="1"/>
    <col min="11" max="1025" width="9" style="185" customWidth="1"/>
  </cols>
  <sheetData>
    <row r="1" spans="1:11" ht="15">
      <c r="A1" s="9" t="s">
        <v>4</v>
      </c>
      <c r="B1" s="189"/>
      <c r="C1" s="189"/>
      <c r="D1" s="189"/>
      <c r="E1" s="190"/>
      <c r="F1" s="189"/>
      <c r="G1" s="191"/>
      <c r="H1" s="189"/>
      <c r="I1" s="189"/>
      <c r="J1" s="189"/>
    </row>
    <row r="2" spans="1:11" ht="15">
      <c r="A2" s="498" t="s">
        <v>982</v>
      </c>
      <c r="B2" s="189"/>
      <c r="C2" s="189"/>
      <c r="D2" s="189"/>
      <c r="E2" s="190"/>
      <c r="F2" s="189"/>
      <c r="G2" s="191"/>
      <c r="H2" s="189"/>
      <c r="I2" s="189"/>
      <c r="J2" s="189"/>
    </row>
    <row r="3" spans="1:11" ht="15">
      <c r="A3" s="192"/>
      <c r="B3" s="193"/>
      <c r="C3" s="193"/>
      <c r="D3" s="193"/>
      <c r="E3" s="194"/>
      <c r="F3" s="193"/>
      <c r="G3" s="195"/>
      <c r="H3" s="196"/>
      <c r="I3" s="197"/>
      <c r="J3" s="193"/>
    </row>
    <row r="4" spans="1:11" ht="15">
      <c r="A4" s="128"/>
      <c r="B4" s="193"/>
      <c r="C4" s="193"/>
      <c r="D4" s="193"/>
      <c r="E4" s="25" t="s">
        <v>5</v>
      </c>
      <c r="F4" s="198"/>
      <c r="G4" s="195"/>
      <c r="H4" s="195"/>
      <c r="I4" s="199"/>
      <c r="J4" s="200"/>
    </row>
    <row r="5" spans="1:11">
      <c r="A5" s="331" t="s">
        <v>1034</v>
      </c>
      <c r="B5" s="202"/>
      <c r="C5" s="203"/>
      <c r="D5" s="203"/>
      <c r="E5" s="204"/>
      <c r="F5" s="204"/>
      <c r="G5" s="205"/>
      <c r="H5" s="205"/>
      <c r="I5" s="206"/>
      <c r="J5" s="207"/>
    </row>
    <row r="6" spans="1:11" s="214" customFormat="1" ht="31.5">
      <c r="A6" s="81" t="s">
        <v>7</v>
      </c>
      <c r="B6" s="81" t="s">
        <v>8</v>
      </c>
      <c r="C6" s="81" t="s">
        <v>9</v>
      </c>
      <c r="D6" s="208" t="s">
        <v>10</v>
      </c>
      <c r="E6" s="503" t="s">
        <v>1188</v>
      </c>
      <c r="F6" s="209" t="s">
        <v>12</v>
      </c>
      <c r="G6" s="210" t="s">
        <v>13</v>
      </c>
      <c r="H6" s="210" t="s">
        <v>14</v>
      </c>
      <c r="I6" s="211" t="s">
        <v>15</v>
      </c>
      <c r="J6" s="212" t="s">
        <v>16</v>
      </c>
      <c r="K6" s="213" t="s">
        <v>273</v>
      </c>
    </row>
    <row r="7" spans="1:11" ht="33" customHeight="1">
      <c r="A7" s="98" t="s">
        <v>391</v>
      </c>
      <c r="B7" s="39" t="s">
        <v>973</v>
      </c>
      <c r="C7" s="49"/>
      <c r="D7" s="285"/>
      <c r="E7" s="51" t="s">
        <v>974</v>
      </c>
      <c r="F7" s="286">
        <v>60</v>
      </c>
      <c r="G7" s="220"/>
      <c r="H7" s="44">
        <v>0.08</v>
      </c>
      <c r="I7" s="101">
        <f>ROUND((F7*G7),2)</f>
        <v>0</v>
      </c>
      <c r="J7" s="230">
        <f>ROUND((I7+(I7*H7)),2)</f>
        <v>0</v>
      </c>
      <c r="K7" s="222"/>
    </row>
    <row r="8" spans="1:11" ht="33" customHeight="1">
      <c r="A8" s="98" t="s">
        <v>983</v>
      </c>
      <c r="B8" s="39" t="s">
        <v>976</v>
      </c>
      <c r="C8" s="49"/>
      <c r="D8" s="285"/>
      <c r="E8" s="51" t="s">
        <v>295</v>
      </c>
      <c r="F8" s="258">
        <v>130</v>
      </c>
      <c r="G8" s="220"/>
      <c r="H8" s="44">
        <v>0.08</v>
      </c>
      <c r="I8" s="101">
        <f>ROUND((F8*G8),2)</f>
        <v>0</v>
      </c>
      <c r="J8" s="46">
        <f>ROUND((I8+(I8*H8)),2)</f>
        <v>0</v>
      </c>
      <c r="K8" s="222"/>
    </row>
    <row r="9" spans="1:11" ht="47.25" customHeight="1">
      <c r="A9" s="554" t="s">
        <v>985</v>
      </c>
      <c r="B9" s="554"/>
      <c r="C9" s="554"/>
      <c r="D9" s="554"/>
      <c r="E9" s="554"/>
      <c r="F9" s="554"/>
      <c r="G9" s="554"/>
      <c r="H9" s="554"/>
      <c r="I9" s="237">
        <f>SUM(I7:I8)</f>
        <v>0</v>
      </c>
      <c r="J9" s="238">
        <f>SUM(J7:J8)</f>
        <v>0</v>
      </c>
      <c r="K9" s="243"/>
    </row>
    <row r="10" spans="1:11" s="185" customFormat="1" ht="28.35" customHeight="1">
      <c r="B10" s="561"/>
      <c r="C10" s="561"/>
      <c r="D10" s="561"/>
      <c r="E10" s="561"/>
      <c r="F10" s="561"/>
      <c r="G10" s="561"/>
      <c r="H10" s="561"/>
      <c r="I10" s="561"/>
    </row>
    <row r="11" spans="1:11" s="185" customFormat="1" ht="12">
      <c r="B11" s="562" t="s">
        <v>297</v>
      </c>
      <c r="C11" s="562"/>
      <c r="D11" s="562"/>
      <c r="E11" s="562"/>
      <c r="F11" s="562"/>
      <c r="G11" s="562"/>
      <c r="H11" s="562"/>
      <c r="I11" s="562"/>
    </row>
    <row r="12" spans="1:11" s="185" customFormat="1" ht="45" customHeight="1">
      <c r="A12" s="557" t="s">
        <v>1189</v>
      </c>
      <c r="B12" s="557"/>
      <c r="C12" s="557"/>
      <c r="D12" s="557"/>
      <c r="E12" s="557"/>
      <c r="F12" s="557"/>
      <c r="G12" s="557"/>
      <c r="H12" s="557"/>
      <c r="I12" s="557"/>
      <c r="J12" s="557"/>
    </row>
    <row r="13" spans="1:11" s="185" customFormat="1" ht="12">
      <c r="B13" s="240"/>
      <c r="E13" s="186"/>
      <c r="G13" s="241"/>
    </row>
    <row r="15" spans="1:11">
      <c r="G15" s="242"/>
      <c r="H15" s="241" t="s">
        <v>204</v>
      </c>
      <c r="I15" s="243"/>
    </row>
  </sheetData>
  <mergeCells count="4">
    <mergeCell ref="A9:H9"/>
    <mergeCell ref="B10:I10"/>
    <mergeCell ref="B11:I11"/>
    <mergeCell ref="A12:J12"/>
  </mergeCells>
  <printOptions horizontalCentered="1"/>
  <pageMargins left="0.23622047244094491" right="0.23622047244094491" top="0.74803149606299213" bottom="0.15748031496062992" header="0.51181102362204722" footer="0.51181102362204722"/>
  <pageSetup paperSize="9" scale="98" firstPageNumber="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4"/>
  <sheetViews>
    <sheetView zoomScale="90" zoomScaleNormal="90" workbookViewId="0">
      <selection activeCell="F7" sqref="F7"/>
    </sheetView>
  </sheetViews>
  <sheetFormatPr defaultRowHeight="14.25"/>
  <cols>
    <col min="1" max="1" width="5.25" style="185" customWidth="1"/>
    <col min="2" max="2" width="30.625" style="185" customWidth="1"/>
    <col min="3" max="3" width="25.625" style="185" customWidth="1"/>
    <col min="4" max="4" width="14.5" style="185" customWidth="1"/>
    <col min="5" max="5" width="13.625" style="186" customWidth="1"/>
    <col min="6" max="6" width="10" style="185" customWidth="1"/>
    <col min="7" max="7" width="9.25" style="187" customWidth="1"/>
    <col min="8" max="8" width="6.625" style="185" customWidth="1"/>
    <col min="9" max="10" width="9.25" style="188" customWidth="1"/>
    <col min="11" max="1025" width="9" style="185" customWidth="1"/>
  </cols>
  <sheetData>
    <row r="1" spans="1:11" ht="15">
      <c r="A1" s="9" t="s">
        <v>4</v>
      </c>
      <c r="B1" s="189"/>
      <c r="C1" s="189"/>
      <c r="D1" s="189"/>
      <c r="E1" s="190"/>
      <c r="F1" s="189"/>
      <c r="G1" s="191"/>
      <c r="H1" s="189"/>
      <c r="I1" s="189"/>
      <c r="J1" s="189"/>
    </row>
    <row r="2" spans="1:11" ht="15">
      <c r="A2" s="498" t="s">
        <v>982</v>
      </c>
      <c r="B2" s="189"/>
      <c r="C2" s="189"/>
      <c r="D2" s="189"/>
      <c r="E2" s="190"/>
      <c r="F2" s="189"/>
      <c r="G2" s="191"/>
      <c r="H2" s="189"/>
      <c r="I2" s="189"/>
      <c r="J2" s="189"/>
    </row>
    <row r="3" spans="1:11" ht="15">
      <c r="A3" s="192"/>
      <c r="B3" s="193"/>
      <c r="C3" s="193"/>
      <c r="D3" s="193"/>
      <c r="E3" s="194"/>
      <c r="F3" s="193"/>
      <c r="G3" s="195"/>
      <c r="H3" s="196"/>
      <c r="I3" s="197"/>
      <c r="J3" s="193"/>
    </row>
    <row r="4" spans="1:11" ht="15">
      <c r="A4" s="128"/>
      <c r="B4" s="193"/>
      <c r="C4" s="193"/>
      <c r="D4" s="193"/>
      <c r="E4" s="25" t="s">
        <v>5</v>
      </c>
      <c r="F4" s="198"/>
      <c r="G4" s="195"/>
      <c r="H4" s="195"/>
      <c r="I4" s="199"/>
      <c r="J4" s="200"/>
    </row>
    <row r="5" spans="1:11">
      <c r="A5" s="331" t="s">
        <v>1035</v>
      </c>
      <c r="B5" s="202"/>
      <c r="C5" s="203"/>
      <c r="D5" s="203"/>
      <c r="E5" s="204"/>
      <c r="F5" s="204"/>
      <c r="G5" s="205"/>
      <c r="H5" s="205"/>
      <c r="I5" s="206"/>
      <c r="J5" s="207"/>
    </row>
    <row r="6" spans="1:11" s="214" customFormat="1" ht="31.5">
      <c r="A6" s="573" t="s">
        <v>7</v>
      </c>
      <c r="B6" s="574" t="s">
        <v>8</v>
      </c>
      <c r="C6" s="574" t="s">
        <v>9</v>
      </c>
      <c r="D6" s="574" t="s">
        <v>10</v>
      </c>
      <c r="E6" s="504" t="s">
        <v>1188</v>
      </c>
      <c r="F6" s="209" t="s">
        <v>357</v>
      </c>
      <c r="G6" s="210" t="s">
        <v>13</v>
      </c>
      <c r="H6" s="210" t="s">
        <v>14</v>
      </c>
      <c r="I6" s="211" t="s">
        <v>15</v>
      </c>
      <c r="J6" s="211" t="s">
        <v>16</v>
      </c>
      <c r="K6" s="213" t="s">
        <v>273</v>
      </c>
    </row>
    <row r="7" spans="1:11" ht="33" customHeight="1">
      <c r="A7" s="98" t="s">
        <v>395</v>
      </c>
      <c r="B7" s="575" t="s">
        <v>980</v>
      </c>
      <c r="C7" s="49"/>
      <c r="D7" s="50"/>
      <c r="E7" s="339" t="s">
        <v>981</v>
      </c>
      <c r="F7" s="100">
        <v>3</v>
      </c>
      <c r="G7" s="53">
        <v>0</v>
      </c>
      <c r="H7" s="44">
        <v>0.08</v>
      </c>
      <c r="I7" s="287">
        <f>ROUND((F7*G7),2)</f>
        <v>0</v>
      </c>
      <c r="J7" s="70">
        <f>ROUND((I7+(I7*H7)),2)</f>
        <v>0</v>
      </c>
      <c r="K7" s="256"/>
    </row>
    <row r="8" spans="1:11" ht="47.25" customHeight="1">
      <c r="A8" s="554" t="s">
        <v>984</v>
      </c>
      <c r="B8" s="554"/>
      <c r="C8" s="554"/>
      <c r="D8" s="554"/>
      <c r="E8" s="554"/>
      <c r="F8" s="554"/>
      <c r="G8" s="554"/>
      <c r="H8" s="554"/>
      <c r="I8" s="237">
        <f>SUM(I7:I7)</f>
        <v>0</v>
      </c>
      <c r="J8" s="238">
        <f>SUM(J7:J7)</f>
        <v>0</v>
      </c>
      <c r="K8" s="243"/>
    </row>
    <row r="9" spans="1:11" s="185" customFormat="1" ht="28.35" customHeight="1">
      <c r="B9" s="561"/>
      <c r="C9" s="561"/>
      <c r="D9" s="561"/>
      <c r="E9" s="561"/>
      <c r="F9" s="561"/>
      <c r="G9" s="561"/>
      <c r="H9" s="561"/>
      <c r="I9" s="561"/>
    </row>
    <row r="10" spans="1:11" s="185" customFormat="1" ht="38.25" customHeight="1">
      <c r="A10" s="557" t="s">
        <v>1189</v>
      </c>
      <c r="B10" s="557"/>
      <c r="C10" s="557"/>
      <c r="D10" s="557"/>
      <c r="E10" s="557"/>
      <c r="F10" s="557"/>
      <c r="G10" s="557"/>
      <c r="H10" s="557"/>
      <c r="I10" s="557"/>
      <c r="J10" s="557"/>
    </row>
    <row r="11" spans="1:11" s="185" customFormat="1" ht="12">
      <c r="B11" s="239"/>
      <c r="C11" s="239"/>
      <c r="D11" s="239"/>
      <c r="E11" s="239"/>
      <c r="F11" s="239"/>
      <c r="G11" s="239"/>
      <c r="H11" s="239"/>
      <c r="I11" s="239"/>
    </row>
    <row r="12" spans="1:11" s="185" customFormat="1" ht="12">
      <c r="B12" s="240"/>
      <c r="E12" s="186"/>
      <c r="G12" s="241"/>
    </row>
    <row r="14" spans="1:11">
      <c r="G14" s="242"/>
      <c r="H14" s="241" t="s">
        <v>204</v>
      </c>
      <c r="I14" s="243"/>
    </row>
  </sheetData>
  <mergeCells count="3">
    <mergeCell ref="A8:H8"/>
    <mergeCell ref="B9:I9"/>
    <mergeCell ref="A10:J10"/>
  </mergeCells>
  <conditionalFormatting sqref="I7">
    <cfRule type="expression" dxfId="45" priority="2">
      <formula>#REF!=#REF!</formula>
    </cfRule>
  </conditionalFormatting>
  <pageMargins left="0.78740157480314965" right="0.78740157480314965" top="1.0629921259842521" bottom="1.0629921259842521" header="0.78740157480314965" footer="0.78740157480314965"/>
  <pageSetup paperSize="9" scale="83" firstPageNumber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16"/>
  <sheetViews>
    <sheetView zoomScaleNormal="100" workbookViewId="0">
      <selection activeCell="E7" sqref="E7"/>
    </sheetView>
  </sheetViews>
  <sheetFormatPr defaultRowHeight="14.25"/>
  <cols>
    <col min="1" max="1" width="7.5" style="377" customWidth="1"/>
    <col min="2" max="2" width="30.625" style="377" customWidth="1"/>
    <col min="3" max="3" width="25.625" style="377" customWidth="1"/>
    <col min="4" max="4" width="16.25" style="377" customWidth="1"/>
    <col min="5" max="5" width="14.625" style="377" customWidth="1"/>
    <col min="6" max="6" width="10.625" style="377" customWidth="1"/>
    <col min="7" max="7" width="8.75" style="378" customWidth="1"/>
    <col min="8" max="8" width="7.625" style="377" customWidth="1"/>
    <col min="9" max="9" width="9.625" style="378" customWidth="1"/>
    <col min="10" max="10" width="8.375" style="378" customWidth="1"/>
    <col min="11" max="1025" width="8.75" style="377" customWidth="1"/>
  </cols>
  <sheetData>
    <row r="1" spans="1:11" ht="15">
      <c r="A1" s="9" t="s">
        <v>4</v>
      </c>
      <c r="B1" s="379"/>
      <c r="C1" s="379"/>
      <c r="D1" s="379"/>
      <c r="E1" s="379"/>
      <c r="F1" s="379"/>
      <c r="G1" s="380"/>
      <c r="H1" s="379"/>
      <c r="I1" s="380"/>
      <c r="J1" s="380"/>
    </row>
    <row r="2" spans="1:11" ht="15">
      <c r="A2" s="498" t="s">
        <v>982</v>
      </c>
      <c r="B2" s="379"/>
      <c r="C2" s="379"/>
      <c r="D2" s="379"/>
      <c r="E2" s="379"/>
      <c r="F2" s="379"/>
      <c r="G2" s="380"/>
      <c r="H2" s="379"/>
      <c r="I2" s="380"/>
      <c r="J2" s="380"/>
    </row>
    <row r="3" spans="1:11">
      <c r="A3" s="379"/>
      <c r="B3" s="381"/>
      <c r="C3" s="381"/>
      <c r="D3" s="381"/>
      <c r="E3" s="382" t="s">
        <v>5</v>
      </c>
      <c r="F3" s="383"/>
      <c r="G3" s="384"/>
      <c r="H3" s="385"/>
      <c r="I3" s="386"/>
      <c r="J3" s="387"/>
    </row>
    <row r="5" spans="1:11" ht="14.25" customHeight="1">
      <c r="A5" s="388" t="s">
        <v>1036</v>
      </c>
      <c r="B5" s="388"/>
      <c r="C5" s="388"/>
      <c r="D5" s="388"/>
      <c r="E5" s="388"/>
      <c r="F5" s="389"/>
      <c r="G5" s="390"/>
      <c r="H5" s="391"/>
      <c r="I5" s="392"/>
      <c r="J5" s="393"/>
    </row>
    <row r="6" spans="1:11" ht="49.5" customHeight="1">
      <c r="A6" s="394" t="s">
        <v>7</v>
      </c>
      <c r="B6" s="394" t="s">
        <v>8</v>
      </c>
      <c r="C6" s="395" t="s">
        <v>9</v>
      </c>
      <c r="D6" s="396" t="s">
        <v>10</v>
      </c>
      <c r="E6" s="503" t="s">
        <v>1188</v>
      </c>
      <c r="F6" s="397" t="s">
        <v>12</v>
      </c>
      <c r="G6" s="398" t="s">
        <v>13</v>
      </c>
      <c r="H6" s="399" t="s">
        <v>299</v>
      </c>
      <c r="I6" s="398" t="s">
        <v>15</v>
      </c>
      <c r="J6" s="400" t="s">
        <v>16</v>
      </c>
      <c r="K6" s="400" t="s">
        <v>273</v>
      </c>
    </row>
    <row r="7" spans="1:11" ht="43.35" customHeight="1">
      <c r="A7" s="401" t="s">
        <v>545</v>
      </c>
      <c r="B7" s="402" t="s">
        <v>392</v>
      </c>
      <c r="C7" s="402"/>
      <c r="D7" s="403"/>
      <c r="E7" s="404" t="s">
        <v>393</v>
      </c>
      <c r="F7" s="399">
        <v>46</v>
      </c>
      <c r="G7" s="405"/>
      <c r="H7" s="406">
        <v>0.08</v>
      </c>
      <c r="I7" s="407">
        <f>ROUND((F7*G7),2)</f>
        <v>0</v>
      </c>
      <c r="J7" s="408">
        <f>ROUND((I7+(I7*H7)),2)</f>
        <v>0</v>
      </c>
      <c r="K7" s="409"/>
    </row>
    <row r="8" spans="1:11" ht="21.75" customHeight="1">
      <c r="A8" s="563" t="s">
        <v>567</v>
      </c>
      <c r="B8" s="563"/>
      <c r="C8" s="563"/>
      <c r="D8" s="563"/>
      <c r="E8" s="563"/>
      <c r="F8" s="563"/>
      <c r="G8" s="563"/>
      <c r="H8" s="563"/>
      <c r="I8" s="410">
        <f>SUM(I7:I7)</f>
        <v>0</v>
      </c>
      <c r="J8" s="410">
        <f>SUM(J7:J7)</f>
        <v>0</v>
      </c>
    </row>
    <row r="9" spans="1:11" ht="21" customHeight="1"/>
    <row r="10" spans="1:11" ht="41.25" customHeight="1">
      <c r="A10" s="557" t="s">
        <v>1189</v>
      </c>
      <c r="B10" s="557"/>
      <c r="C10" s="557"/>
      <c r="D10" s="557"/>
      <c r="E10" s="557"/>
      <c r="F10" s="557"/>
      <c r="G10" s="557"/>
      <c r="H10" s="557"/>
      <c r="I10" s="557"/>
      <c r="J10" s="557"/>
    </row>
    <row r="11" spans="1:11">
      <c r="H11" s="411" t="s">
        <v>204</v>
      </c>
    </row>
    <row r="16" spans="1:11" ht="41.25" customHeight="1"/>
  </sheetData>
  <mergeCells count="2">
    <mergeCell ref="A8:H8"/>
    <mergeCell ref="A10:J10"/>
  </mergeCells>
  <conditionalFormatting sqref="I7">
    <cfRule type="expression" dxfId="44" priority="2">
      <formula>$G7=H6</formula>
    </cfRule>
  </conditionalFormatting>
  <conditionalFormatting sqref="I7">
    <cfRule type="expression" dxfId="43" priority="3">
      <formula>$G7=H6</formula>
    </cfRule>
  </conditionalFormatting>
  <printOptions horizontalCentered="1"/>
  <pageMargins left="0.31527777777777799" right="0.23611111111111099" top="1.1416666666666699" bottom="1.1416666666666699" header="0.51180555555555496" footer="0.51180555555555496"/>
  <pageSetup paperSize="9" scale="88" firstPageNumber="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97"/>
  <sheetViews>
    <sheetView zoomScale="110" zoomScaleNormal="110" workbookViewId="0">
      <selection activeCell="B12" sqref="B12"/>
    </sheetView>
  </sheetViews>
  <sheetFormatPr defaultRowHeight="15"/>
  <cols>
    <col min="1" max="1" width="6.25" style="87" customWidth="1"/>
    <col min="2" max="2" width="24.25" style="412" customWidth="1"/>
    <col min="3" max="3" width="23.625" style="87" customWidth="1"/>
    <col min="4" max="4" width="12.625" style="87" customWidth="1"/>
    <col min="5" max="5" width="13.625" style="87" customWidth="1"/>
    <col min="6" max="6" width="10.25" style="413" customWidth="1"/>
    <col min="7" max="7" width="9" style="413" customWidth="1"/>
    <col min="8" max="8" width="6.5" style="87" customWidth="1"/>
    <col min="9" max="9" width="10.125" style="87" customWidth="1"/>
    <col min="10" max="10" width="10" style="87" customWidth="1"/>
    <col min="11" max="1025" width="9" style="87" customWidth="1"/>
  </cols>
  <sheetData>
    <row r="1" spans="1:10">
      <c r="A1" s="9" t="s">
        <v>4</v>
      </c>
    </row>
    <row r="2" spans="1:10">
      <c r="A2" s="498" t="s">
        <v>982</v>
      </c>
    </row>
    <row r="3" spans="1:10">
      <c r="E3" s="25" t="s">
        <v>5</v>
      </c>
    </row>
    <row r="4" spans="1:10">
      <c r="E4" s="25"/>
    </row>
    <row r="5" spans="1:10">
      <c r="A5" s="414" t="s">
        <v>1093</v>
      </c>
      <c r="B5" s="415"/>
      <c r="C5" s="416"/>
      <c r="D5" s="79"/>
      <c r="E5" s="416"/>
      <c r="F5" s="417"/>
      <c r="G5" s="417"/>
      <c r="H5" s="417"/>
      <c r="I5" s="417"/>
      <c r="J5" s="417"/>
    </row>
    <row r="6" spans="1:10" ht="31.5">
      <c r="A6" s="81" t="s">
        <v>7</v>
      </c>
      <c r="B6" s="418" t="s">
        <v>8</v>
      </c>
      <c r="C6" s="81" t="s">
        <v>9</v>
      </c>
      <c r="D6" s="82" t="s">
        <v>10</v>
      </c>
      <c r="E6" s="83" t="s">
        <v>1190</v>
      </c>
      <c r="F6" s="503" t="s">
        <v>1007</v>
      </c>
      <c r="G6" s="84" t="s">
        <v>394</v>
      </c>
      <c r="H6" s="81" t="s">
        <v>14</v>
      </c>
      <c r="I6" s="85" t="s">
        <v>15</v>
      </c>
      <c r="J6" s="86" t="s">
        <v>16</v>
      </c>
    </row>
    <row r="7" spans="1:10" ht="24.95" customHeight="1">
      <c r="A7" s="419" t="s">
        <v>568</v>
      </c>
      <c r="B7" s="420" t="s">
        <v>396</v>
      </c>
      <c r="C7" s="56"/>
      <c r="D7" s="57"/>
      <c r="E7" s="421" t="s">
        <v>397</v>
      </c>
      <c r="F7" s="59">
        <v>30</v>
      </c>
      <c r="G7" s="422"/>
      <c r="H7" s="61">
        <v>0.08</v>
      </c>
      <c r="I7" s="370">
        <f t="shared" ref="I7:I38" si="0">ROUND((F7*G7),2)</f>
        <v>0</v>
      </c>
      <c r="J7" s="370">
        <f t="shared" ref="J7:J38" si="1">ROUND((I7+(I7*H7)),2)</f>
        <v>0</v>
      </c>
    </row>
    <row r="8" spans="1:10" ht="24.95" customHeight="1">
      <c r="A8" s="419" t="s">
        <v>572</v>
      </c>
      <c r="B8" s="420" t="s">
        <v>398</v>
      </c>
      <c r="C8" s="56"/>
      <c r="D8" s="57"/>
      <c r="E8" s="421" t="s">
        <v>399</v>
      </c>
      <c r="F8" s="59">
        <v>1</v>
      </c>
      <c r="G8" s="422"/>
      <c r="H8" s="61">
        <v>0.08</v>
      </c>
      <c r="I8" s="341">
        <f t="shared" si="0"/>
        <v>0</v>
      </c>
      <c r="J8" s="341">
        <f t="shared" si="1"/>
        <v>0</v>
      </c>
    </row>
    <row r="9" spans="1:10" s="426" customFormat="1" ht="24.95" customHeight="1">
      <c r="A9" s="419" t="s">
        <v>571</v>
      </c>
      <c r="B9" s="423" t="s">
        <v>400</v>
      </c>
      <c r="C9" s="424"/>
      <c r="D9" s="57"/>
      <c r="E9" s="90" t="s">
        <v>401</v>
      </c>
      <c r="F9" s="425">
        <v>4</v>
      </c>
      <c r="G9" s="60"/>
      <c r="H9" s="61">
        <v>0.08</v>
      </c>
      <c r="I9" s="341">
        <f t="shared" si="0"/>
        <v>0</v>
      </c>
      <c r="J9" s="341">
        <f t="shared" si="1"/>
        <v>0</v>
      </c>
    </row>
    <row r="10" spans="1:10" ht="24.95" customHeight="1">
      <c r="A10" s="419" t="s">
        <v>579</v>
      </c>
      <c r="B10" s="420" t="s">
        <v>402</v>
      </c>
      <c r="C10" s="56"/>
      <c r="D10" s="57"/>
      <c r="E10" s="421" t="s">
        <v>403</v>
      </c>
      <c r="F10" s="59">
        <v>20</v>
      </c>
      <c r="G10" s="60"/>
      <c r="H10" s="61">
        <v>0.08</v>
      </c>
      <c r="I10" s="341">
        <f t="shared" si="0"/>
        <v>0</v>
      </c>
      <c r="J10" s="341">
        <f t="shared" si="1"/>
        <v>0</v>
      </c>
    </row>
    <row r="11" spans="1:10" ht="24.95" customHeight="1">
      <c r="A11" s="419" t="s">
        <v>575</v>
      </c>
      <c r="B11" s="420" t="s">
        <v>404</v>
      </c>
      <c r="C11" s="56"/>
      <c r="D11" s="57"/>
      <c r="E11" s="421" t="s">
        <v>405</v>
      </c>
      <c r="F11" s="59">
        <v>2</v>
      </c>
      <c r="G11" s="60"/>
      <c r="H11" s="61">
        <v>0.08</v>
      </c>
      <c r="I11" s="341">
        <f t="shared" si="0"/>
        <v>0</v>
      </c>
      <c r="J11" s="341">
        <f t="shared" si="1"/>
        <v>0</v>
      </c>
    </row>
    <row r="12" spans="1:10" ht="24.95" customHeight="1">
      <c r="A12" s="419" t="s">
        <v>586</v>
      </c>
      <c r="B12" s="420" t="s">
        <v>406</v>
      </c>
      <c r="C12" s="56"/>
      <c r="D12" s="57"/>
      <c r="E12" s="421" t="s">
        <v>407</v>
      </c>
      <c r="F12" s="59">
        <v>15</v>
      </c>
      <c r="G12" s="60"/>
      <c r="H12" s="61">
        <v>0.08</v>
      </c>
      <c r="I12" s="341">
        <f t="shared" si="0"/>
        <v>0</v>
      </c>
      <c r="J12" s="341">
        <f t="shared" si="1"/>
        <v>0</v>
      </c>
    </row>
    <row r="13" spans="1:10" ht="24.95" customHeight="1">
      <c r="A13" s="419" t="s">
        <v>578</v>
      </c>
      <c r="B13" s="420" t="s">
        <v>408</v>
      </c>
      <c r="C13" s="56"/>
      <c r="D13" s="57"/>
      <c r="E13" s="421" t="s">
        <v>409</v>
      </c>
      <c r="F13" s="59">
        <v>7</v>
      </c>
      <c r="G13" s="60"/>
      <c r="H13" s="61">
        <v>0.08</v>
      </c>
      <c r="I13" s="341">
        <f t="shared" si="0"/>
        <v>0</v>
      </c>
      <c r="J13" s="341">
        <f t="shared" si="1"/>
        <v>0</v>
      </c>
    </row>
    <row r="14" spans="1:10" ht="24.95" customHeight="1">
      <c r="A14" s="419" t="s">
        <v>582</v>
      </c>
      <c r="B14" s="420" t="s">
        <v>410</v>
      </c>
      <c r="C14" s="56"/>
      <c r="D14" s="57"/>
      <c r="E14" s="421" t="s">
        <v>411</v>
      </c>
      <c r="F14" s="59">
        <v>17</v>
      </c>
      <c r="G14" s="60"/>
      <c r="H14" s="61">
        <v>0.08</v>
      </c>
      <c r="I14" s="341">
        <f t="shared" si="0"/>
        <v>0</v>
      </c>
      <c r="J14" s="341">
        <f t="shared" si="1"/>
        <v>0</v>
      </c>
    </row>
    <row r="15" spans="1:10" ht="24.95" customHeight="1">
      <c r="A15" s="419" t="s">
        <v>585</v>
      </c>
      <c r="B15" s="420" t="s">
        <v>412</v>
      </c>
      <c r="C15" s="56"/>
      <c r="D15" s="57"/>
      <c r="E15" s="421" t="s">
        <v>413</v>
      </c>
      <c r="F15" s="59">
        <v>2</v>
      </c>
      <c r="G15" s="60"/>
      <c r="H15" s="61">
        <v>0.08</v>
      </c>
      <c r="I15" s="341">
        <f t="shared" si="0"/>
        <v>0</v>
      </c>
      <c r="J15" s="341">
        <f t="shared" si="1"/>
        <v>0</v>
      </c>
    </row>
    <row r="16" spans="1:10" ht="24.95" customHeight="1">
      <c r="A16" s="419" t="s">
        <v>599</v>
      </c>
      <c r="B16" s="55" t="s">
        <v>414</v>
      </c>
      <c r="C16" s="56"/>
      <c r="D16" s="57"/>
      <c r="E16" s="58" t="s">
        <v>415</v>
      </c>
      <c r="F16" s="59">
        <v>15</v>
      </c>
      <c r="G16" s="60"/>
      <c r="H16" s="61">
        <v>0.08</v>
      </c>
      <c r="I16" s="341">
        <f t="shared" si="0"/>
        <v>0</v>
      </c>
      <c r="J16" s="341">
        <f t="shared" si="1"/>
        <v>0</v>
      </c>
    </row>
    <row r="17" spans="1:10" ht="24.95" customHeight="1">
      <c r="A17" s="419" t="s">
        <v>603</v>
      </c>
      <c r="B17" s="55" t="s">
        <v>416</v>
      </c>
      <c r="C17" s="56"/>
      <c r="D17" s="57"/>
      <c r="E17" s="58" t="s">
        <v>417</v>
      </c>
      <c r="F17" s="59">
        <v>2</v>
      </c>
      <c r="G17" s="60"/>
      <c r="H17" s="61">
        <v>0.08</v>
      </c>
      <c r="I17" s="341">
        <f t="shared" si="0"/>
        <v>0</v>
      </c>
      <c r="J17" s="341">
        <f t="shared" si="1"/>
        <v>0</v>
      </c>
    </row>
    <row r="18" spans="1:10" ht="24.95" customHeight="1">
      <c r="A18" s="419" t="s">
        <v>589</v>
      </c>
      <c r="B18" s="55" t="s">
        <v>418</v>
      </c>
      <c r="C18" s="56"/>
      <c r="D18" s="57"/>
      <c r="E18" s="58" t="s">
        <v>417</v>
      </c>
      <c r="F18" s="59">
        <v>20</v>
      </c>
      <c r="G18" s="60"/>
      <c r="H18" s="61">
        <v>0.08</v>
      </c>
      <c r="I18" s="341">
        <f t="shared" si="0"/>
        <v>0</v>
      </c>
      <c r="J18" s="341">
        <f t="shared" si="1"/>
        <v>0</v>
      </c>
    </row>
    <row r="19" spans="1:10" ht="24.95" customHeight="1">
      <c r="A19" s="419" t="s">
        <v>592</v>
      </c>
      <c r="B19" s="420" t="s">
        <v>419</v>
      </c>
      <c r="C19" s="56"/>
      <c r="D19" s="57"/>
      <c r="E19" s="421" t="s">
        <v>420</v>
      </c>
      <c r="F19" s="59">
        <v>35</v>
      </c>
      <c r="G19" s="60"/>
      <c r="H19" s="61">
        <v>0.08</v>
      </c>
      <c r="I19" s="341">
        <f t="shared" si="0"/>
        <v>0</v>
      </c>
      <c r="J19" s="341">
        <f t="shared" si="1"/>
        <v>0</v>
      </c>
    </row>
    <row r="20" spans="1:10" ht="24.95" customHeight="1">
      <c r="A20" s="419" t="s">
        <v>595</v>
      </c>
      <c r="B20" s="420" t="s">
        <v>421</v>
      </c>
      <c r="C20" s="56"/>
      <c r="D20" s="57"/>
      <c r="E20" s="421" t="s">
        <v>422</v>
      </c>
      <c r="F20" s="59">
        <v>10</v>
      </c>
      <c r="G20" s="60"/>
      <c r="H20" s="61">
        <v>0.08</v>
      </c>
      <c r="I20" s="341">
        <f t="shared" si="0"/>
        <v>0</v>
      </c>
      <c r="J20" s="341">
        <f t="shared" si="1"/>
        <v>0</v>
      </c>
    </row>
    <row r="21" spans="1:10" ht="24.95" customHeight="1">
      <c r="A21" s="419" t="s">
        <v>598</v>
      </c>
      <c r="B21" s="420" t="s">
        <v>423</v>
      </c>
      <c r="C21" s="56"/>
      <c r="D21" s="57"/>
      <c r="E21" s="421" t="s">
        <v>424</v>
      </c>
      <c r="F21" s="59">
        <v>3</v>
      </c>
      <c r="G21" s="60"/>
      <c r="H21" s="61">
        <v>0.08</v>
      </c>
      <c r="I21" s="341">
        <f t="shared" si="0"/>
        <v>0</v>
      </c>
      <c r="J21" s="341">
        <f t="shared" si="1"/>
        <v>0</v>
      </c>
    </row>
    <row r="22" spans="1:10" ht="24.95" customHeight="1">
      <c r="A22" s="419" t="s">
        <v>602</v>
      </c>
      <c r="B22" s="420" t="s">
        <v>425</v>
      </c>
      <c r="C22" s="56"/>
      <c r="D22" s="57"/>
      <c r="E22" s="421" t="s">
        <v>426</v>
      </c>
      <c r="F22" s="59">
        <v>480</v>
      </c>
      <c r="G22" s="60"/>
      <c r="H22" s="61">
        <v>0.08</v>
      </c>
      <c r="I22" s="341">
        <f t="shared" si="0"/>
        <v>0</v>
      </c>
      <c r="J22" s="341">
        <f t="shared" si="1"/>
        <v>0</v>
      </c>
    </row>
    <row r="23" spans="1:10" ht="24.95" customHeight="1">
      <c r="A23" s="419" t="s">
        <v>606</v>
      </c>
      <c r="B23" s="420" t="s">
        <v>427</v>
      </c>
      <c r="C23" s="56"/>
      <c r="D23" s="57"/>
      <c r="E23" s="421" t="s">
        <v>428</v>
      </c>
      <c r="F23" s="59">
        <v>2</v>
      </c>
      <c r="G23" s="60"/>
      <c r="H23" s="61">
        <v>0.08</v>
      </c>
      <c r="I23" s="341">
        <f t="shared" si="0"/>
        <v>0</v>
      </c>
      <c r="J23" s="341">
        <f t="shared" si="1"/>
        <v>0</v>
      </c>
    </row>
    <row r="24" spans="1:10" ht="24.95" customHeight="1">
      <c r="A24" s="419" t="s">
        <v>609</v>
      </c>
      <c r="B24" s="420" t="s">
        <v>429</v>
      </c>
      <c r="C24" s="56"/>
      <c r="D24" s="57"/>
      <c r="E24" s="421" t="s">
        <v>430</v>
      </c>
      <c r="F24" s="59">
        <v>110</v>
      </c>
      <c r="G24" s="60"/>
      <c r="H24" s="61">
        <v>0.08</v>
      </c>
      <c r="I24" s="341">
        <f t="shared" si="0"/>
        <v>0</v>
      </c>
      <c r="J24" s="341">
        <f t="shared" si="1"/>
        <v>0</v>
      </c>
    </row>
    <row r="25" spans="1:10" ht="24.95" customHeight="1">
      <c r="A25" s="419" t="s">
        <v>612</v>
      </c>
      <c r="B25" s="420" t="s">
        <v>431</v>
      </c>
      <c r="C25" s="56"/>
      <c r="D25" s="57"/>
      <c r="E25" s="421" t="s">
        <v>432</v>
      </c>
      <c r="F25" s="59">
        <v>4</v>
      </c>
      <c r="G25" s="60"/>
      <c r="H25" s="61">
        <v>0.08</v>
      </c>
      <c r="I25" s="341">
        <f t="shared" si="0"/>
        <v>0</v>
      </c>
      <c r="J25" s="341">
        <f t="shared" si="1"/>
        <v>0</v>
      </c>
    </row>
    <row r="26" spans="1:10" ht="24.95" customHeight="1">
      <c r="A26" s="419" t="s">
        <v>615</v>
      </c>
      <c r="B26" s="420" t="s">
        <v>433</v>
      </c>
      <c r="C26" s="56"/>
      <c r="D26" s="57"/>
      <c r="E26" s="421" t="s">
        <v>434</v>
      </c>
      <c r="F26" s="59">
        <v>2</v>
      </c>
      <c r="G26" s="60"/>
      <c r="H26" s="61">
        <v>0.08</v>
      </c>
      <c r="I26" s="341">
        <f t="shared" si="0"/>
        <v>0</v>
      </c>
      <c r="J26" s="341">
        <f t="shared" si="1"/>
        <v>0</v>
      </c>
    </row>
    <row r="27" spans="1:10" ht="24.95" customHeight="1">
      <c r="A27" s="419" t="s">
        <v>618</v>
      </c>
      <c r="B27" s="420" t="s">
        <v>435</v>
      </c>
      <c r="C27" s="56"/>
      <c r="D27" s="57"/>
      <c r="E27" s="421" t="s">
        <v>399</v>
      </c>
      <c r="F27" s="59">
        <v>1</v>
      </c>
      <c r="G27" s="60"/>
      <c r="H27" s="61">
        <v>0.08</v>
      </c>
      <c r="I27" s="341">
        <f t="shared" si="0"/>
        <v>0</v>
      </c>
      <c r="J27" s="341">
        <f t="shared" si="1"/>
        <v>0</v>
      </c>
    </row>
    <row r="28" spans="1:10" ht="24.95" customHeight="1">
      <c r="A28" s="419" t="s">
        <v>621</v>
      </c>
      <c r="B28" s="427" t="s">
        <v>436</v>
      </c>
      <c r="C28" s="56"/>
      <c r="D28" s="57"/>
      <c r="E28" s="321" t="s">
        <v>437</v>
      </c>
      <c r="F28" s="428">
        <v>12</v>
      </c>
      <c r="G28" s="60"/>
      <c r="H28" s="61">
        <v>0.08</v>
      </c>
      <c r="I28" s="341">
        <f t="shared" si="0"/>
        <v>0</v>
      </c>
      <c r="J28" s="341">
        <f t="shared" si="1"/>
        <v>0</v>
      </c>
    </row>
    <row r="29" spans="1:10" ht="24.95" customHeight="1">
      <c r="A29" s="419" t="s">
        <v>624</v>
      </c>
      <c r="B29" s="420" t="s">
        <v>438</v>
      </c>
      <c r="C29" s="56"/>
      <c r="D29" s="57"/>
      <c r="E29" s="421" t="s">
        <v>97</v>
      </c>
      <c r="F29" s="59">
        <v>1</v>
      </c>
      <c r="G29" s="60"/>
      <c r="H29" s="61">
        <v>0.08</v>
      </c>
      <c r="I29" s="341">
        <f t="shared" si="0"/>
        <v>0</v>
      </c>
      <c r="J29" s="341">
        <f t="shared" si="1"/>
        <v>0</v>
      </c>
    </row>
    <row r="30" spans="1:10" ht="24.95" customHeight="1">
      <c r="A30" s="419" t="s">
        <v>641</v>
      </c>
      <c r="B30" s="420" t="s">
        <v>439</v>
      </c>
      <c r="C30" s="56"/>
      <c r="D30" s="57"/>
      <c r="E30" s="421" t="s">
        <v>440</v>
      </c>
      <c r="F30" s="59">
        <v>80</v>
      </c>
      <c r="G30" s="60"/>
      <c r="H30" s="61">
        <v>0.08</v>
      </c>
      <c r="I30" s="341">
        <f t="shared" si="0"/>
        <v>0</v>
      </c>
      <c r="J30" s="341">
        <f t="shared" si="1"/>
        <v>0</v>
      </c>
    </row>
    <row r="31" spans="1:10" ht="24.95" customHeight="1">
      <c r="A31" s="419" t="s">
        <v>627</v>
      </c>
      <c r="B31" s="420" t="s">
        <v>441</v>
      </c>
      <c r="C31" s="56"/>
      <c r="D31" s="57"/>
      <c r="E31" s="421" t="s">
        <v>442</v>
      </c>
      <c r="F31" s="59">
        <v>80</v>
      </c>
      <c r="G31" s="60"/>
      <c r="H31" s="61">
        <v>0.08</v>
      </c>
      <c r="I31" s="341">
        <f t="shared" si="0"/>
        <v>0</v>
      </c>
      <c r="J31" s="341">
        <f t="shared" si="1"/>
        <v>0</v>
      </c>
    </row>
    <row r="32" spans="1:10" ht="30.75" customHeight="1">
      <c r="A32" s="419" t="s">
        <v>630</v>
      </c>
      <c r="B32" s="420" t="s">
        <v>443</v>
      </c>
      <c r="C32" s="56"/>
      <c r="D32" s="57"/>
      <c r="E32" s="421" t="s">
        <v>399</v>
      </c>
      <c r="F32" s="59">
        <v>2</v>
      </c>
      <c r="G32" s="60"/>
      <c r="H32" s="61">
        <v>0.08</v>
      </c>
      <c r="I32" s="341">
        <f t="shared" si="0"/>
        <v>0</v>
      </c>
      <c r="J32" s="341">
        <f t="shared" si="1"/>
        <v>0</v>
      </c>
    </row>
    <row r="33" spans="1:10" ht="33" customHeight="1">
      <c r="A33" s="419" t="s">
        <v>647</v>
      </c>
      <c r="B33" s="420" t="s">
        <v>444</v>
      </c>
      <c r="C33" s="56"/>
      <c r="D33" s="57"/>
      <c r="E33" s="421" t="s">
        <v>445</v>
      </c>
      <c r="F33" s="59">
        <v>2</v>
      </c>
      <c r="G33" s="60"/>
      <c r="H33" s="61">
        <v>0.08</v>
      </c>
      <c r="I33" s="341">
        <f t="shared" si="0"/>
        <v>0</v>
      </c>
      <c r="J33" s="341">
        <f t="shared" si="1"/>
        <v>0</v>
      </c>
    </row>
    <row r="34" spans="1:10" ht="24.95" customHeight="1">
      <c r="A34" s="419" t="s">
        <v>1037</v>
      </c>
      <c r="B34" s="420" t="s">
        <v>446</v>
      </c>
      <c r="C34" s="56"/>
      <c r="D34" s="57"/>
      <c r="E34" s="421" t="s">
        <v>447</v>
      </c>
      <c r="F34" s="59">
        <v>25</v>
      </c>
      <c r="G34" s="60"/>
      <c r="H34" s="61">
        <v>0.08</v>
      </c>
      <c r="I34" s="341">
        <f t="shared" si="0"/>
        <v>0</v>
      </c>
      <c r="J34" s="341">
        <f t="shared" si="1"/>
        <v>0</v>
      </c>
    </row>
    <row r="35" spans="1:10" ht="46.5" customHeight="1">
      <c r="A35" s="419" t="s">
        <v>633</v>
      </c>
      <c r="B35" s="420" t="s">
        <v>448</v>
      </c>
      <c r="C35" s="56"/>
      <c r="D35" s="57"/>
      <c r="E35" s="421" t="s">
        <v>97</v>
      </c>
      <c r="F35" s="59">
        <v>1</v>
      </c>
      <c r="G35" s="60"/>
      <c r="H35" s="61">
        <v>0.08</v>
      </c>
      <c r="I35" s="341">
        <f t="shared" si="0"/>
        <v>0</v>
      </c>
      <c r="J35" s="341">
        <f t="shared" si="1"/>
        <v>0</v>
      </c>
    </row>
    <row r="36" spans="1:10" ht="35.25" customHeight="1">
      <c r="A36" s="419" t="s">
        <v>636</v>
      </c>
      <c r="B36" s="420" t="s">
        <v>449</v>
      </c>
      <c r="C36" s="56"/>
      <c r="D36" s="57"/>
      <c r="E36" s="421" t="s">
        <v>450</v>
      </c>
      <c r="F36" s="59">
        <v>1</v>
      </c>
      <c r="G36" s="60"/>
      <c r="H36" s="61">
        <v>0.08</v>
      </c>
      <c r="I36" s="341">
        <f t="shared" si="0"/>
        <v>0</v>
      </c>
      <c r="J36" s="341">
        <f t="shared" si="1"/>
        <v>0</v>
      </c>
    </row>
    <row r="37" spans="1:10" ht="24.95" customHeight="1">
      <c r="A37" s="419" t="s">
        <v>1038</v>
      </c>
      <c r="B37" s="420" t="s">
        <v>451</v>
      </c>
      <c r="C37" s="56"/>
      <c r="D37" s="57"/>
      <c r="E37" s="421" t="s">
        <v>450</v>
      </c>
      <c r="F37" s="59">
        <v>1</v>
      </c>
      <c r="G37" s="60"/>
      <c r="H37" s="61">
        <v>0.08</v>
      </c>
      <c r="I37" s="341">
        <f t="shared" si="0"/>
        <v>0</v>
      </c>
      <c r="J37" s="341">
        <f t="shared" si="1"/>
        <v>0</v>
      </c>
    </row>
    <row r="38" spans="1:10" ht="41.25" customHeight="1">
      <c r="A38" s="419" t="s">
        <v>1039</v>
      </c>
      <c r="B38" s="420" t="s">
        <v>452</v>
      </c>
      <c r="C38" s="56"/>
      <c r="D38" s="57"/>
      <c r="E38" s="421" t="s">
        <v>97</v>
      </c>
      <c r="F38" s="59">
        <v>1</v>
      </c>
      <c r="G38" s="60"/>
      <c r="H38" s="61">
        <v>0.08</v>
      </c>
      <c r="I38" s="341">
        <f t="shared" si="0"/>
        <v>0</v>
      </c>
      <c r="J38" s="341">
        <f t="shared" si="1"/>
        <v>0</v>
      </c>
    </row>
    <row r="39" spans="1:10" ht="24.95" customHeight="1">
      <c r="A39" s="419" t="s">
        <v>1040</v>
      </c>
      <c r="B39" s="420" t="s">
        <v>453</v>
      </c>
      <c r="C39" s="56"/>
      <c r="D39" s="57"/>
      <c r="E39" s="421" t="s">
        <v>454</v>
      </c>
      <c r="F39" s="59">
        <v>300</v>
      </c>
      <c r="G39" s="60"/>
      <c r="H39" s="61">
        <v>0.08</v>
      </c>
      <c r="I39" s="341">
        <f t="shared" ref="I39:I70" si="2">ROUND((F39*G39),2)</f>
        <v>0</v>
      </c>
      <c r="J39" s="341">
        <f t="shared" ref="J39:J70" si="3">ROUND((I39+(I39*H39)),2)</f>
        <v>0</v>
      </c>
    </row>
    <row r="40" spans="1:10" ht="24.95" customHeight="1">
      <c r="A40" s="419" t="s">
        <v>1041</v>
      </c>
      <c r="B40" s="420" t="s">
        <v>455</v>
      </c>
      <c r="C40" s="56"/>
      <c r="D40" s="57"/>
      <c r="E40" s="421" t="s">
        <v>456</v>
      </c>
      <c r="F40" s="59">
        <v>1</v>
      </c>
      <c r="G40" s="60"/>
      <c r="H40" s="61">
        <v>0.08</v>
      </c>
      <c r="I40" s="341">
        <f t="shared" si="2"/>
        <v>0</v>
      </c>
      <c r="J40" s="341">
        <f t="shared" si="3"/>
        <v>0</v>
      </c>
    </row>
    <row r="41" spans="1:10" ht="24.95" customHeight="1">
      <c r="A41" s="419" t="s">
        <v>1042</v>
      </c>
      <c r="B41" s="420" t="s">
        <v>457</v>
      </c>
      <c r="C41" s="56"/>
      <c r="D41" s="57"/>
      <c r="E41" s="421" t="s">
        <v>456</v>
      </c>
      <c r="F41" s="59">
        <v>1</v>
      </c>
      <c r="G41" s="60"/>
      <c r="H41" s="61">
        <v>0.08</v>
      </c>
      <c r="I41" s="341">
        <f t="shared" si="2"/>
        <v>0</v>
      </c>
      <c r="J41" s="341">
        <f t="shared" si="3"/>
        <v>0</v>
      </c>
    </row>
    <row r="42" spans="1:10" ht="24.95" customHeight="1">
      <c r="A42" s="419" t="s">
        <v>1043</v>
      </c>
      <c r="B42" s="420" t="s">
        <v>458</v>
      </c>
      <c r="C42" s="56"/>
      <c r="D42" s="57"/>
      <c r="E42" s="421" t="s">
        <v>456</v>
      </c>
      <c r="F42" s="59">
        <v>3</v>
      </c>
      <c r="G42" s="60"/>
      <c r="H42" s="61">
        <v>0.08</v>
      </c>
      <c r="I42" s="341">
        <f t="shared" si="2"/>
        <v>0</v>
      </c>
      <c r="J42" s="341">
        <f t="shared" si="3"/>
        <v>0</v>
      </c>
    </row>
    <row r="43" spans="1:10" ht="24.95" customHeight="1">
      <c r="A43" s="419" t="s">
        <v>1044</v>
      </c>
      <c r="B43" s="420" t="s">
        <v>459</v>
      </c>
      <c r="C43" s="56"/>
      <c r="D43" s="57"/>
      <c r="E43" s="421" t="s">
        <v>456</v>
      </c>
      <c r="F43" s="59">
        <v>1</v>
      </c>
      <c r="G43" s="60"/>
      <c r="H43" s="61">
        <v>0.08</v>
      </c>
      <c r="I43" s="341">
        <f t="shared" si="2"/>
        <v>0</v>
      </c>
      <c r="J43" s="341">
        <f t="shared" si="3"/>
        <v>0</v>
      </c>
    </row>
    <row r="44" spans="1:10" ht="30.75" customHeight="1">
      <c r="A44" s="419" t="s">
        <v>1045</v>
      </c>
      <c r="B44" s="498" t="s">
        <v>982</v>
      </c>
      <c r="C44" s="56"/>
      <c r="D44" s="57"/>
      <c r="E44" s="421" t="s">
        <v>460</v>
      </c>
      <c r="F44" s="59">
        <v>50</v>
      </c>
      <c r="G44" s="60"/>
      <c r="H44" s="61">
        <v>0.08</v>
      </c>
      <c r="I44" s="341">
        <f t="shared" si="2"/>
        <v>0</v>
      </c>
      <c r="J44" s="341">
        <f t="shared" si="3"/>
        <v>0</v>
      </c>
    </row>
    <row r="45" spans="1:10" s="426" customFormat="1" ht="24.95" customHeight="1">
      <c r="A45" s="419" t="s">
        <v>1046</v>
      </c>
      <c r="B45" s="423" t="s">
        <v>461</v>
      </c>
      <c r="C45" s="424"/>
      <c r="D45" s="57"/>
      <c r="E45" s="90" t="s">
        <v>462</v>
      </c>
      <c r="F45" s="425">
        <v>2</v>
      </c>
      <c r="G45" s="60"/>
      <c r="H45" s="61">
        <v>0.08</v>
      </c>
      <c r="I45" s="341">
        <f t="shared" si="2"/>
        <v>0</v>
      </c>
      <c r="J45" s="341">
        <f t="shared" si="3"/>
        <v>0</v>
      </c>
    </row>
    <row r="46" spans="1:10" ht="30.75" customHeight="1">
      <c r="A46" s="419" t="s">
        <v>1047</v>
      </c>
      <c r="B46" s="420" t="s">
        <v>463</v>
      </c>
      <c r="C46" s="56"/>
      <c r="D46" s="57"/>
      <c r="E46" s="421" t="s">
        <v>464</v>
      </c>
      <c r="F46" s="59">
        <v>4</v>
      </c>
      <c r="G46" s="60"/>
      <c r="H46" s="61">
        <v>0.08</v>
      </c>
      <c r="I46" s="341">
        <f t="shared" si="2"/>
        <v>0</v>
      </c>
      <c r="J46" s="341">
        <f t="shared" si="3"/>
        <v>0</v>
      </c>
    </row>
    <row r="47" spans="1:10" ht="30.75" customHeight="1">
      <c r="A47" s="419" t="s">
        <v>1048</v>
      </c>
      <c r="B47" s="420" t="s">
        <v>465</v>
      </c>
      <c r="C47" s="56"/>
      <c r="D47" s="57"/>
      <c r="E47" s="421" t="s">
        <v>466</v>
      </c>
      <c r="F47" s="59">
        <v>19</v>
      </c>
      <c r="G47" s="60"/>
      <c r="H47" s="61">
        <v>0.08</v>
      </c>
      <c r="I47" s="341">
        <f t="shared" si="2"/>
        <v>0</v>
      </c>
      <c r="J47" s="341">
        <f t="shared" si="3"/>
        <v>0</v>
      </c>
    </row>
    <row r="48" spans="1:10" ht="24.95" customHeight="1">
      <c r="A48" s="419" t="s">
        <v>1049</v>
      </c>
      <c r="B48" s="420" t="s">
        <v>467</v>
      </c>
      <c r="C48" s="56"/>
      <c r="D48" s="57"/>
      <c r="E48" s="421" t="s">
        <v>468</v>
      </c>
      <c r="F48" s="59">
        <v>20</v>
      </c>
      <c r="G48" s="60"/>
      <c r="H48" s="61">
        <v>0.08</v>
      </c>
      <c r="I48" s="341">
        <f t="shared" si="2"/>
        <v>0</v>
      </c>
      <c r="J48" s="341">
        <f t="shared" si="3"/>
        <v>0</v>
      </c>
    </row>
    <row r="49" spans="1:10" ht="24.95" customHeight="1">
      <c r="A49" s="419" t="s">
        <v>1050</v>
      </c>
      <c r="B49" s="420" t="s">
        <v>469</v>
      </c>
      <c r="C49" s="56"/>
      <c r="D49" s="57"/>
      <c r="E49" s="421" t="s">
        <v>470</v>
      </c>
      <c r="F49" s="59">
        <v>3</v>
      </c>
      <c r="G49" s="60"/>
      <c r="H49" s="61">
        <v>0.08</v>
      </c>
      <c r="I49" s="341">
        <f t="shared" si="2"/>
        <v>0</v>
      </c>
      <c r="J49" s="341">
        <f t="shared" si="3"/>
        <v>0</v>
      </c>
    </row>
    <row r="50" spans="1:10" ht="24.95" customHeight="1">
      <c r="A50" s="419" t="s">
        <v>1051</v>
      </c>
      <c r="B50" s="420" t="s">
        <v>471</v>
      </c>
      <c r="C50" s="56"/>
      <c r="D50" s="57"/>
      <c r="E50" s="421" t="s">
        <v>472</v>
      </c>
      <c r="F50" s="59">
        <v>210</v>
      </c>
      <c r="G50" s="60"/>
      <c r="H50" s="61">
        <v>0.08</v>
      </c>
      <c r="I50" s="341">
        <f t="shared" si="2"/>
        <v>0</v>
      </c>
      <c r="J50" s="341">
        <f t="shared" si="3"/>
        <v>0</v>
      </c>
    </row>
    <row r="51" spans="1:10" ht="24.95" customHeight="1">
      <c r="A51" s="419" t="s">
        <v>1052</v>
      </c>
      <c r="B51" s="420" t="s">
        <v>473</v>
      </c>
      <c r="C51" s="56"/>
      <c r="D51" s="57"/>
      <c r="E51" s="421" t="s">
        <v>474</v>
      </c>
      <c r="F51" s="59">
        <v>25</v>
      </c>
      <c r="G51" s="60"/>
      <c r="H51" s="61">
        <v>0.08</v>
      </c>
      <c r="I51" s="341">
        <f t="shared" si="2"/>
        <v>0</v>
      </c>
      <c r="J51" s="341">
        <f t="shared" si="3"/>
        <v>0</v>
      </c>
    </row>
    <row r="52" spans="1:10" ht="24.95" customHeight="1">
      <c r="A52" s="419" t="s">
        <v>1053</v>
      </c>
      <c r="B52" s="420" t="s">
        <v>475</v>
      </c>
      <c r="C52" s="56"/>
      <c r="D52" s="57"/>
      <c r="E52" s="421" t="s">
        <v>476</v>
      </c>
      <c r="F52" s="59">
        <v>80</v>
      </c>
      <c r="G52" s="60"/>
      <c r="H52" s="61">
        <v>0.08</v>
      </c>
      <c r="I52" s="341">
        <f t="shared" si="2"/>
        <v>0</v>
      </c>
      <c r="J52" s="341">
        <f t="shared" si="3"/>
        <v>0</v>
      </c>
    </row>
    <row r="53" spans="1:10" ht="24.95" customHeight="1">
      <c r="A53" s="419" t="s">
        <v>1054</v>
      </c>
      <c r="B53" s="420" t="s">
        <v>477</v>
      </c>
      <c r="C53" s="56"/>
      <c r="D53" s="57"/>
      <c r="E53" s="421" t="s">
        <v>478</v>
      </c>
      <c r="F53" s="59">
        <v>15</v>
      </c>
      <c r="G53" s="60"/>
      <c r="H53" s="61">
        <v>0.08</v>
      </c>
      <c r="I53" s="341">
        <f t="shared" si="2"/>
        <v>0</v>
      </c>
      <c r="J53" s="341">
        <f t="shared" si="3"/>
        <v>0</v>
      </c>
    </row>
    <row r="54" spans="1:10" ht="24.95" customHeight="1">
      <c r="A54" s="419" t="s">
        <v>1055</v>
      </c>
      <c r="B54" s="420" t="s">
        <v>479</v>
      </c>
      <c r="C54" s="56"/>
      <c r="D54" s="57"/>
      <c r="E54" s="421" t="s">
        <v>480</v>
      </c>
      <c r="F54" s="59">
        <v>50</v>
      </c>
      <c r="G54" s="60"/>
      <c r="H54" s="61">
        <v>0.08</v>
      </c>
      <c r="I54" s="341">
        <f t="shared" si="2"/>
        <v>0</v>
      </c>
      <c r="J54" s="341">
        <f t="shared" si="3"/>
        <v>0</v>
      </c>
    </row>
    <row r="55" spans="1:10" ht="24.95" customHeight="1">
      <c r="A55" s="419" t="s">
        <v>1056</v>
      </c>
      <c r="B55" s="420" t="s">
        <v>481</v>
      </c>
      <c r="C55" s="56"/>
      <c r="D55" s="57"/>
      <c r="E55" s="421" t="s">
        <v>450</v>
      </c>
      <c r="F55" s="59">
        <v>3</v>
      </c>
      <c r="G55" s="60"/>
      <c r="H55" s="61">
        <v>0.08</v>
      </c>
      <c r="I55" s="341">
        <f t="shared" si="2"/>
        <v>0</v>
      </c>
      <c r="J55" s="341">
        <f t="shared" si="3"/>
        <v>0</v>
      </c>
    </row>
    <row r="56" spans="1:10" ht="24.95" customHeight="1">
      <c r="A56" s="419" t="s">
        <v>1057</v>
      </c>
      <c r="B56" s="420" t="s">
        <v>482</v>
      </c>
      <c r="C56" s="56"/>
      <c r="D56" s="57"/>
      <c r="E56" s="421" t="s">
        <v>450</v>
      </c>
      <c r="F56" s="59">
        <v>10</v>
      </c>
      <c r="G56" s="60"/>
      <c r="H56" s="61">
        <v>0.08</v>
      </c>
      <c r="I56" s="341">
        <f t="shared" si="2"/>
        <v>0</v>
      </c>
      <c r="J56" s="341">
        <f t="shared" si="3"/>
        <v>0</v>
      </c>
    </row>
    <row r="57" spans="1:10" ht="72.75" customHeight="1">
      <c r="A57" s="419" t="s">
        <v>1058</v>
      </c>
      <c r="B57" s="420" t="s">
        <v>483</v>
      </c>
      <c r="C57" s="56"/>
      <c r="D57" s="57"/>
      <c r="E57" s="421" t="s">
        <v>484</v>
      </c>
      <c r="F57" s="59">
        <v>14</v>
      </c>
      <c r="G57" s="60"/>
      <c r="H57" s="61">
        <v>0.08</v>
      </c>
      <c r="I57" s="341">
        <f t="shared" si="2"/>
        <v>0</v>
      </c>
      <c r="J57" s="341">
        <f t="shared" si="3"/>
        <v>0</v>
      </c>
    </row>
    <row r="58" spans="1:10" ht="24.95" customHeight="1">
      <c r="A58" s="419" t="s">
        <v>1059</v>
      </c>
      <c r="B58" s="427" t="s">
        <v>485</v>
      </c>
      <c r="C58" s="56"/>
      <c r="D58" s="57"/>
      <c r="E58" s="321" t="s">
        <v>133</v>
      </c>
      <c r="F58" s="428">
        <v>2</v>
      </c>
      <c r="G58" s="60"/>
      <c r="H58" s="61">
        <v>0.08</v>
      </c>
      <c r="I58" s="341">
        <f t="shared" si="2"/>
        <v>0</v>
      </c>
      <c r="J58" s="341">
        <f t="shared" si="3"/>
        <v>0</v>
      </c>
    </row>
    <row r="59" spans="1:10" ht="24.95" customHeight="1">
      <c r="A59" s="419" t="s">
        <v>1060</v>
      </c>
      <c r="B59" s="420" t="s">
        <v>486</v>
      </c>
      <c r="C59" s="56"/>
      <c r="D59" s="57"/>
      <c r="E59" s="421" t="s">
        <v>487</v>
      </c>
      <c r="F59" s="59">
        <v>5</v>
      </c>
      <c r="G59" s="60"/>
      <c r="H59" s="61">
        <v>0.08</v>
      </c>
      <c r="I59" s="341">
        <f t="shared" si="2"/>
        <v>0</v>
      </c>
      <c r="J59" s="341">
        <f t="shared" si="3"/>
        <v>0</v>
      </c>
    </row>
    <row r="60" spans="1:10" ht="24.95" customHeight="1">
      <c r="A60" s="419" t="s">
        <v>1061</v>
      </c>
      <c r="B60" s="420" t="s">
        <v>488</v>
      </c>
      <c r="C60" s="56"/>
      <c r="D60" s="57"/>
      <c r="E60" s="421" t="s">
        <v>489</v>
      </c>
      <c r="F60" s="59">
        <v>2</v>
      </c>
      <c r="G60" s="60"/>
      <c r="H60" s="61">
        <v>0.08</v>
      </c>
      <c r="I60" s="341">
        <f t="shared" si="2"/>
        <v>0</v>
      </c>
      <c r="J60" s="341">
        <f t="shared" si="3"/>
        <v>0</v>
      </c>
    </row>
    <row r="61" spans="1:10" ht="24.95" customHeight="1">
      <c r="A61" s="419" t="s">
        <v>1062</v>
      </c>
      <c r="B61" s="420" t="s">
        <v>490</v>
      </c>
      <c r="C61" s="56"/>
      <c r="D61" s="57"/>
      <c r="E61" s="421" t="s">
        <v>491</v>
      </c>
      <c r="F61" s="59">
        <v>12</v>
      </c>
      <c r="G61" s="60"/>
      <c r="H61" s="61">
        <v>0.08</v>
      </c>
      <c r="I61" s="341">
        <f t="shared" si="2"/>
        <v>0</v>
      </c>
      <c r="J61" s="341">
        <f t="shared" si="3"/>
        <v>0</v>
      </c>
    </row>
    <row r="62" spans="1:10" ht="24.95" customHeight="1">
      <c r="A62" s="419" t="s">
        <v>1063</v>
      </c>
      <c r="B62" s="420" t="s">
        <v>492</v>
      </c>
      <c r="C62" s="56"/>
      <c r="D62" s="57"/>
      <c r="E62" s="421" t="s">
        <v>493</v>
      </c>
      <c r="F62" s="59">
        <v>5</v>
      </c>
      <c r="G62" s="60"/>
      <c r="H62" s="61">
        <v>0.08</v>
      </c>
      <c r="I62" s="341">
        <f t="shared" si="2"/>
        <v>0</v>
      </c>
      <c r="J62" s="341">
        <f t="shared" si="3"/>
        <v>0</v>
      </c>
    </row>
    <row r="63" spans="1:10" ht="24.95" customHeight="1">
      <c r="A63" s="419" t="s">
        <v>1064</v>
      </c>
      <c r="B63" s="420" t="s">
        <v>494</v>
      </c>
      <c r="C63" s="56"/>
      <c r="D63" s="57"/>
      <c r="E63" s="421" t="s">
        <v>495</v>
      </c>
      <c r="F63" s="59">
        <v>10</v>
      </c>
      <c r="G63" s="60"/>
      <c r="H63" s="61">
        <v>0.08</v>
      </c>
      <c r="I63" s="341">
        <f t="shared" si="2"/>
        <v>0</v>
      </c>
      <c r="J63" s="341">
        <f t="shared" si="3"/>
        <v>0</v>
      </c>
    </row>
    <row r="64" spans="1:10" ht="24.95" customHeight="1">
      <c r="A64" s="419" t="s">
        <v>1065</v>
      </c>
      <c r="B64" s="420" t="s">
        <v>496</v>
      </c>
      <c r="C64" s="56"/>
      <c r="D64" s="57"/>
      <c r="E64" s="421" t="s">
        <v>405</v>
      </c>
      <c r="F64" s="59">
        <v>1</v>
      </c>
      <c r="G64" s="60"/>
      <c r="H64" s="61">
        <v>0.08</v>
      </c>
      <c r="I64" s="341">
        <f t="shared" si="2"/>
        <v>0</v>
      </c>
      <c r="J64" s="341">
        <f t="shared" si="3"/>
        <v>0</v>
      </c>
    </row>
    <row r="65" spans="1:10" ht="24.95" customHeight="1">
      <c r="A65" s="419" t="s">
        <v>1066</v>
      </c>
      <c r="B65" s="55" t="s">
        <v>497</v>
      </c>
      <c r="C65" s="56"/>
      <c r="D65" s="57"/>
      <c r="E65" s="58" t="s">
        <v>498</v>
      </c>
      <c r="F65" s="59">
        <v>10</v>
      </c>
      <c r="G65" s="60"/>
      <c r="H65" s="61">
        <v>0.08</v>
      </c>
      <c r="I65" s="341">
        <f t="shared" si="2"/>
        <v>0</v>
      </c>
      <c r="J65" s="341">
        <f t="shared" si="3"/>
        <v>0</v>
      </c>
    </row>
    <row r="66" spans="1:10" ht="24.95" customHeight="1">
      <c r="A66" s="419" t="s">
        <v>1067</v>
      </c>
      <c r="B66" s="420" t="s">
        <v>499</v>
      </c>
      <c r="C66" s="56"/>
      <c r="D66" s="57"/>
      <c r="E66" s="421" t="s">
        <v>500</v>
      </c>
      <c r="F66" s="59">
        <v>2</v>
      </c>
      <c r="G66" s="60"/>
      <c r="H66" s="61">
        <v>0.08</v>
      </c>
      <c r="I66" s="341">
        <f t="shared" si="2"/>
        <v>0</v>
      </c>
      <c r="J66" s="341">
        <f t="shared" si="3"/>
        <v>0</v>
      </c>
    </row>
    <row r="67" spans="1:10" ht="24.95" customHeight="1">
      <c r="A67" s="419" t="s">
        <v>1068</v>
      </c>
      <c r="B67" s="423" t="s">
        <v>501</v>
      </c>
      <c r="C67" s="424"/>
      <c r="D67" s="57"/>
      <c r="E67" s="90" t="s">
        <v>502</v>
      </c>
      <c r="F67" s="59">
        <v>2</v>
      </c>
      <c r="G67" s="422"/>
      <c r="H67" s="429">
        <v>0.08</v>
      </c>
      <c r="I67" s="46">
        <f t="shared" si="2"/>
        <v>0</v>
      </c>
      <c r="J67" s="46">
        <f t="shared" si="3"/>
        <v>0</v>
      </c>
    </row>
    <row r="68" spans="1:10" ht="24.95" customHeight="1">
      <c r="A68" s="419" t="s">
        <v>1069</v>
      </c>
      <c r="B68" s="423" t="s">
        <v>503</v>
      </c>
      <c r="C68" s="424"/>
      <c r="D68" s="57"/>
      <c r="E68" s="90" t="s">
        <v>504</v>
      </c>
      <c r="F68" s="59">
        <v>7</v>
      </c>
      <c r="G68" s="422"/>
      <c r="H68" s="429">
        <v>0.08</v>
      </c>
      <c r="I68" s="46">
        <f t="shared" si="2"/>
        <v>0</v>
      </c>
      <c r="J68" s="46">
        <f t="shared" si="3"/>
        <v>0</v>
      </c>
    </row>
    <row r="69" spans="1:10" ht="24.95" customHeight="1">
      <c r="A69" s="419" t="s">
        <v>1070</v>
      </c>
      <c r="B69" s="423" t="s">
        <v>505</v>
      </c>
      <c r="C69" s="424"/>
      <c r="D69" s="57"/>
      <c r="E69" s="90" t="s">
        <v>506</v>
      </c>
      <c r="F69" s="59">
        <v>1</v>
      </c>
      <c r="G69" s="422"/>
      <c r="H69" s="429">
        <v>0.08</v>
      </c>
      <c r="I69" s="46">
        <f t="shared" si="2"/>
        <v>0</v>
      </c>
      <c r="J69" s="46">
        <f t="shared" si="3"/>
        <v>0</v>
      </c>
    </row>
    <row r="70" spans="1:10" ht="24.95" customHeight="1">
      <c r="A70" s="419" t="s">
        <v>1071</v>
      </c>
      <c r="B70" s="423" t="s">
        <v>505</v>
      </c>
      <c r="C70" s="424"/>
      <c r="D70" s="57"/>
      <c r="E70" s="90" t="s">
        <v>507</v>
      </c>
      <c r="F70" s="59">
        <v>1</v>
      </c>
      <c r="G70" s="422"/>
      <c r="H70" s="429">
        <v>0.08</v>
      </c>
      <c r="I70" s="46">
        <f t="shared" si="2"/>
        <v>0</v>
      </c>
      <c r="J70" s="46">
        <f t="shared" si="3"/>
        <v>0</v>
      </c>
    </row>
    <row r="71" spans="1:10" ht="24.95" customHeight="1">
      <c r="A71" s="419" t="s">
        <v>1072</v>
      </c>
      <c r="B71" s="423" t="s">
        <v>505</v>
      </c>
      <c r="C71" s="424"/>
      <c r="D71" s="57"/>
      <c r="E71" s="90" t="s">
        <v>508</v>
      </c>
      <c r="F71" s="59">
        <v>1</v>
      </c>
      <c r="G71" s="422"/>
      <c r="H71" s="429">
        <v>0.08</v>
      </c>
      <c r="I71" s="46">
        <f t="shared" ref="I71:I91" si="4">ROUND((F71*G71),2)</f>
        <v>0</v>
      </c>
      <c r="J71" s="46">
        <f t="shared" ref="J71:J91" si="5">ROUND((I71+(I71*H71)),2)</f>
        <v>0</v>
      </c>
    </row>
    <row r="72" spans="1:10" ht="24.95" customHeight="1">
      <c r="A72" s="419" t="s">
        <v>1073</v>
      </c>
      <c r="B72" s="420" t="s">
        <v>509</v>
      </c>
      <c r="C72" s="56"/>
      <c r="D72" s="57"/>
      <c r="E72" s="421" t="s">
        <v>510</v>
      </c>
      <c r="F72" s="59">
        <v>8</v>
      </c>
      <c r="G72" s="60"/>
      <c r="H72" s="61">
        <v>0.08</v>
      </c>
      <c r="I72" s="341">
        <f t="shared" si="4"/>
        <v>0</v>
      </c>
      <c r="J72" s="341">
        <f t="shared" si="5"/>
        <v>0</v>
      </c>
    </row>
    <row r="73" spans="1:10" ht="24.95" customHeight="1">
      <c r="A73" s="419" t="s">
        <v>1074</v>
      </c>
      <c r="B73" s="430" t="s">
        <v>511</v>
      </c>
      <c r="C73" s="49"/>
      <c r="D73" s="65"/>
      <c r="E73" s="431" t="s">
        <v>512</v>
      </c>
      <c r="F73" s="432">
        <v>10</v>
      </c>
      <c r="G73" s="60"/>
      <c r="H73" s="68">
        <v>0.08</v>
      </c>
      <c r="I73" s="433">
        <f t="shared" si="4"/>
        <v>0</v>
      </c>
      <c r="J73" s="434">
        <f t="shared" si="5"/>
        <v>0</v>
      </c>
    </row>
    <row r="74" spans="1:10" ht="24.95" customHeight="1">
      <c r="A74" s="419" t="s">
        <v>1075</v>
      </c>
      <c r="B74" s="430" t="s">
        <v>511</v>
      </c>
      <c r="C74" s="49"/>
      <c r="D74" s="65"/>
      <c r="E74" s="431" t="s">
        <v>513</v>
      </c>
      <c r="F74" s="432">
        <v>5</v>
      </c>
      <c r="G74" s="60"/>
      <c r="H74" s="68">
        <v>0.08</v>
      </c>
      <c r="I74" s="433">
        <f t="shared" si="4"/>
        <v>0</v>
      </c>
      <c r="J74" s="434">
        <f t="shared" si="5"/>
        <v>0</v>
      </c>
    </row>
    <row r="75" spans="1:10" ht="24.95" customHeight="1">
      <c r="A75" s="419" t="s">
        <v>1076</v>
      </c>
      <c r="B75" s="430" t="s">
        <v>514</v>
      </c>
      <c r="C75" s="49"/>
      <c r="D75" s="65"/>
      <c r="E75" s="431" t="s">
        <v>515</v>
      </c>
      <c r="F75" s="432">
        <v>20</v>
      </c>
      <c r="G75" s="60"/>
      <c r="H75" s="68">
        <v>0.08</v>
      </c>
      <c r="I75" s="433">
        <f t="shared" si="4"/>
        <v>0</v>
      </c>
      <c r="J75" s="434">
        <f t="shared" si="5"/>
        <v>0</v>
      </c>
    </row>
    <row r="76" spans="1:10" ht="24.95" customHeight="1">
      <c r="A76" s="419" t="s">
        <v>1077</v>
      </c>
      <c r="B76" s="430" t="s">
        <v>516</v>
      </c>
      <c r="C76" s="49"/>
      <c r="D76" s="65"/>
      <c r="E76" s="431" t="s">
        <v>228</v>
      </c>
      <c r="F76" s="432">
        <v>1</v>
      </c>
      <c r="G76" s="60"/>
      <c r="H76" s="68">
        <v>0.08</v>
      </c>
      <c r="I76" s="433">
        <f t="shared" si="4"/>
        <v>0</v>
      </c>
      <c r="J76" s="434">
        <f t="shared" si="5"/>
        <v>0</v>
      </c>
    </row>
    <row r="77" spans="1:10" ht="24.95" customHeight="1">
      <c r="A77" s="419" t="s">
        <v>1078</v>
      </c>
      <c r="B77" s="430" t="s">
        <v>516</v>
      </c>
      <c r="C77" s="49"/>
      <c r="D77" s="65"/>
      <c r="E77" s="431" t="s">
        <v>517</v>
      </c>
      <c r="F77" s="435">
        <v>1</v>
      </c>
      <c r="G77" s="60"/>
      <c r="H77" s="68">
        <v>0.08</v>
      </c>
      <c r="I77" s="433">
        <f t="shared" si="4"/>
        <v>0</v>
      </c>
      <c r="J77" s="434">
        <f t="shared" si="5"/>
        <v>0</v>
      </c>
    </row>
    <row r="78" spans="1:10" ht="24.95" customHeight="1">
      <c r="A78" s="419" t="s">
        <v>1079</v>
      </c>
      <c r="B78" s="430" t="s">
        <v>518</v>
      </c>
      <c r="C78" s="49"/>
      <c r="D78" s="65"/>
      <c r="E78" s="431" t="s">
        <v>519</v>
      </c>
      <c r="F78" s="435">
        <v>1</v>
      </c>
      <c r="G78" s="60"/>
      <c r="H78" s="68">
        <v>0.08</v>
      </c>
      <c r="I78" s="433">
        <f t="shared" si="4"/>
        <v>0</v>
      </c>
      <c r="J78" s="434">
        <f t="shared" si="5"/>
        <v>0</v>
      </c>
    </row>
    <row r="79" spans="1:10" ht="24.95" customHeight="1">
      <c r="A79" s="419" t="s">
        <v>1080</v>
      </c>
      <c r="B79" s="430" t="s">
        <v>520</v>
      </c>
      <c r="C79" s="49"/>
      <c r="D79" s="65"/>
      <c r="E79" s="431" t="s">
        <v>521</v>
      </c>
      <c r="F79" s="435">
        <v>1</v>
      </c>
      <c r="G79" s="60"/>
      <c r="H79" s="68">
        <v>0.08</v>
      </c>
      <c r="I79" s="433">
        <f t="shared" si="4"/>
        <v>0</v>
      </c>
      <c r="J79" s="434">
        <f t="shared" si="5"/>
        <v>0</v>
      </c>
    </row>
    <row r="80" spans="1:10" ht="24.95" customHeight="1">
      <c r="A80" s="419" t="s">
        <v>1081</v>
      </c>
      <c r="B80" s="430" t="s">
        <v>522</v>
      </c>
      <c r="C80" s="49"/>
      <c r="D80" s="65"/>
      <c r="E80" s="431" t="s">
        <v>523</v>
      </c>
      <c r="F80" s="435">
        <v>6</v>
      </c>
      <c r="G80" s="60"/>
      <c r="H80" s="68">
        <v>0.08</v>
      </c>
      <c r="I80" s="433">
        <f t="shared" si="4"/>
        <v>0</v>
      </c>
      <c r="J80" s="434">
        <f t="shared" si="5"/>
        <v>0</v>
      </c>
    </row>
    <row r="81" spans="1:10" ht="24.95" customHeight="1">
      <c r="A81" s="419" t="s">
        <v>1082</v>
      </c>
      <c r="B81" s="430" t="s">
        <v>524</v>
      </c>
      <c r="C81" s="49"/>
      <c r="D81" s="65"/>
      <c r="E81" s="431" t="s">
        <v>525</v>
      </c>
      <c r="F81" s="435">
        <v>3</v>
      </c>
      <c r="G81" s="60"/>
      <c r="H81" s="68">
        <v>0.08</v>
      </c>
      <c r="I81" s="433">
        <f t="shared" si="4"/>
        <v>0</v>
      </c>
      <c r="J81" s="434">
        <f t="shared" si="5"/>
        <v>0</v>
      </c>
    </row>
    <row r="82" spans="1:10" ht="24.95" customHeight="1">
      <c r="A82" s="419" t="s">
        <v>1083</v>
      </c>
      <c r="B82" s="430" t="s">
        <v>526</v>
      </c>
      <c r="C82" s="49"/>
      <c r="D82" s="65"/>
      <c r="E82" s="431" t="s">
        <v>527</v>
      </c>
      <c r="F82" s="436">
        <v>30</v>
      </c>
      <c r="G82" s="60"/>
      <c r="H82" s="68">
        <v>0.08</v>
      </c>
      <c r="I82" s="433">
        <f t="shared" si="4"/>
        <v>0</v>
      </c>
      <c r="J82" s="434">
        <f t="shared" si="5"/>
        <v>0</v>
      </c>
    </row>
    <row r="83" spans="1:10" ht="24.95" customHeight="1">
      <c r="A83" s="419" t="s">
        <v>1084</v>
      </c>
      <c r="B83" s="430" t="s">
        <v>528</v>
      </c>
      <c r="C83" s="49"/>
      <c r="D83" s="65"/>
      <c r="E83" s="431" t="s">
        <v>529</v>
      </c>
      <c r="F83" s="436">
        <v>3</v>
      </c>
      <c r="G83" s="60"/>
      <c r="H83" s="68">
        <v>0.08</v>
      </c>
      <c r="I83" s="433">
        <f t="shared" si="4"/>
        <v>0</v>
      </c>
      <c r="J83" s="434">
        <f t="shared" si="5"/>
        <v>0</v>
      </c>
    </row>
    <row r="84" spans="1:10" ht="24.95" customHeight="1">
      <c r="A84" s="419" t="s">
        <v>1085</v>
      </c>
      <c r="B84" s="430" t="s">
        <v>530</v>
      </c>
      <c r="C84" s="49"/>
      <c r="D84" s="65"/>
      <c r="E84" s="431" t="s">
        <v>531</v>
      </c>
      <c r="F84" s="436">
        <v>5</v>
      </c>
      <c r="G84" s="60"/>
      <c r="H84" s="68">
        <v>0.08</v>
      </c>
      <c r="I84" s="433">
        <f t="shared" si="4"/>
        <v>0</v>
      </c>
      <c r="J84" s="434">
        <f t="shared" si="5"/>
        <v>0</v>
      </c>
    </row>
    <row r="85" spans="1:10" ht="24.95" customHeight="1">
      <c r="A85" s="419" t="s">
        <v>1086</v>
      </c>
      <c r="B85" s="430" t="s">
        <v>532</v>
      </c>
      <c r="C85" s="49"/>
      <c r="D85" s="65"/>
      <c r="E85" s="431" t="s">
        <v>533</v>
      </c>
      <c r="F85" s="436">
        <v>5</v>
      </c>
      <c r="G85" s="60"/>
      <c r="H85" s="68">
        <v>0.08</v>
      </c>
      <c r="I85" s="433">
        <f t="shared" si="4"/>
        <v>0</v>
      </c>
      <c r="J85" s="434">
        <f t="shared" si="5"/>
        <v>0</v>
      </c>
    </row>
    <row r="86" spans="1:10" ht="24.95" customHeight="1">
      <c r="A86" s="419" t="s">
        <v>1087</v>
      </c>
      <c r="B86" s="430" t="s">
        <v>534</v>
      </c>
      <c r="C86" s="49"/>
      <c r="D86" s="65"/>
      <c r="E86" s="431" t="s">
        <v>500</v>
      </c>
      <c r="F86" s="436">
        <v>5</v>
      </c>
      <c r="G86" s="60"/>
      <c r="H86" s="68">
        <v>0.08</v>
      </c>
      <c r="I86" s="433">
        <f t="shared" si="4"/>
        <v>0</v>
      </c>
      <c r="J86" s="434">
        <f t="shared" si="5"/>
        <v>0</v>
      </c>
    </row>
    <row r="87" spans="1:10" ht="24.95" customHeight="1">
      <c r="A87" s="419" t="s">
        <v>1088</v>
      </c>
      <c r="B87" s="430" t="s">
        <v>535</v>
      </c>
      <c r="C87" s="49"/>
      <c r="D87" s="65"/>
      <c r="E87" s="431" t="s">
        <v>536</v>
      </c>
      <c r="F87" s="436">
        <v>1</v>
      </c>
      <c r="G87" s="60"/>
      <c r="H87" s="68">
        <v>0.08</v>
      </c>
      <c r="I87" s="433">
        <f t="shared" si="4"/>
        <v>0</v>
      </c>
      <c r="J87" s="434">
        <f t="shared" si="5"/>
        <v>0</v>
      </c>
    </row>
    <row r="88" spans="1:10" ht="24.95" customHeight="1">
      <c r="A88" s="419" t="s">
        <v>1089</v>
      </c>
      <c r="B88" s="430" t="s">
        <v>537</v>
      </c>
      <c r="C88" s="49"/>
      <c r="D88" s="65"/>
      <c r="E88" s="431" t="s">
        <v>500</v>
      </c>
      <c r="F88" s="436">
        <v>5</v>
      </c>
      <c r="G88" s="60"/>
      <c r="H88" s="68">
        <v>0.08</v>
      </c>
      <c r="I88" s="433">
        <f t="shared" si="4"/>
        <v>0</v>
      </c>
      <c r="J88" s="434">
        <f t="shared" si="5"/>
        <v>0</v>
      </c>
    </row>
    <row r="89" spans="1:10" ht="24.95" customHeight="1">
      <c r="A89" s="419" t="s">
        <v>1090</v>
      </c>
      <c r="B89" s="430" t="s">
        <v>538</v>
      </c>
      <c r="C89" s="49"/>
      <c r="D89" s="65"/>
      <c r="E89" s="431" t="s">
        <v>539</v>
      </c>
      <c r="F89" s="436">
        <v>5</v>
      </c>
      <c r="G89" s="60"/>
      <c r="H89" s="68">
        <v>0.08</v>
      </c>
      <c r="I89" s="433">
        <f t="shared" si="4"/>
        <v>0</v>
      </c>
      <c r="J89" s="434">
        <f t="shared" si="5"/>
        <v>0</v>
      </c>
    </row>
    <row r="90" spans="1:10" ht="24.95" customHeight="1">
      <c r="A90" s="419" t="s">
        <v>1091</v>
      </c>
      <c r="B90" s="430" t="s">
        <v>540</v>
      </c>
      <c r="C90" s="49"/>
      <c r="D90" s="65"/>
      <c r="E90" s="431" t="s">
        <v>541</v>
      </c>
      <c r="F90" s="436">
        <v>2</v>
      </c>
      <c r="G90" s="60"/>
      <c r="H90" s="68">
        <v>0.08</v>
      </c>
      <c r="I90" s="433">
        <f t="shared" si="4"/>
        <v>0</v>
      </c>
      <c r="J90" s="434">
        <f t="shared" si="5"/>
        <v>0</v>
      </c>
    </row>
    <row r="91" spans="1:10" ht="24.95" customHeight="1">
      <c r="A91" s="419" t="s">
        <v>1092</v>
      </c>
      <c r="B91" s="430" t="s">
        <v>542</v>
      </c>
      <c r="C91" s="49"/>
      <c r="D91" s="65"/>
      <c r="E91" s="431" t="s">
        <v>521</v>
      </c>
      <c r="F91" s="436">
        <v>10</v>
      </c>
      <c r="G91" s="60"/>
      <c r="H91" s="68">
        <v>0.08</v>
      </c>
      <c r="I91" s="433">
        <f t="shared" si="4"/>
        <v>0</v>
      </c>
      <c r="J91" s="434">
        <f t="shared" si="5"/>
        <v>0</v>
      </c>
    </row>
    <row r="92" spans="1:10">
      <c r="A92" s="554" t="s">
        <v>650</v>
      </c>
      <c r="B92" s="554"/>
      <c r="C92" s="554"/>
      <c r="D92" s="554"/>
      <c r="E92" s="554"/>
      <c r="F92" s="554"/>
      <c r="G92" s="554"/>
      <c r="H92" s="554"/>
      <c r="I92" s="437">
        <f>SUM(I7:I91)</f>
        <v>0</v>
      </c>
      <c r="J92" s="437">
        <f>SUM(J7:J91)</f>
        <v>0</v>
      </c>
    </row>
    <row r="95" spans="1:10">
      <c r="B95" s="412" t="s">
        <v>543</v>
      </c>
      <c r="H95" s="87" t="s">
        <v>93</v>
      </c>
    </row>
    <row r="96" spans="1:10">
      <c r="B96" s="412" t="s">
        <v>1183</v>
      </c>
    </row>
    <row r="97" spans="1:11" ht="44.25" customHeight="1">
      <c r="A97" s="576" t="s">
        <v>1189</v>
      </c>
      <c r="B97" s="576"/>
      <c r="C97" s="576"/>
      <c r="D97" s="576"/>
      <c r="E97" s="576"/>
      <c r="F97" s="576"/>
      <c r="G97" s="576"/>
      <c r="H97" s="576"/>
      <c r="I97" s="576"/>
      <c r="J97" s="576"/>
      <c r="K97" s="576"/>
    </row>
  </sheetData>
  <mergeCells count="2">
    <mergeCell ref="A92:H92"/>
    <mergeCell ref="A97:K97"/>
  </mergeCells>
  <conditionalFormatting sqref="I7:J7 G7:G8 I73:I75">
    <cfRule type="expression" dxfId="42" priority="2">
      <formula>$G7=D6</formula>
    </cfRule>
  </conditionalFormatting>
  <conditionalFormatting sqref="G67:G71">
    <cfRule type="expression" dxfId="41" priority="3">
      <formula>$G66=F66</formula>
    </cfRule>
  </conditionalFormatting>
  <conditionalFormatting sqref="I78">
    <cfRule type="expression" dxfId="40" priority="4">
      <formula>$G78=H77</formula>
    </cfRule>
  </conditionalFormatting>
  <conditionalFormatting sqref="I79">
    <cfRule type="expression" dxfId="39" priority="5">
      <formula>$G79=H78</formula>
    </cfRule>
  </conditionalFormatting>
  <conditionalFormatting sqref="I80">
    <cfRule type="expression" dxfId="38" priority="6">
      <formula>$G80=H79</formula>
    </cfRule>
  </conditionalFormatting>
  <conditionalFormatting sqref="I81">
    <cfRule type="expression" dxfId="37" priority="7">
      <formula>$G81=H80</formula>
    </cfRule>
  </conditionalFormatting>
  <conditionalFormatting sqref="I76:I77">
    <cfRule type="expression" dxfId="36" priority="8">
      <formula>$G76=H75</formula>
    </cfRule>
  </conditionalFormatting>
  <conditionalFormatting sqref="I76:I81">
    <cfRule type="expression" dxfId="35" priority="9">
      <formula>$G76=H75</formula>
    </cfRule>
  </conditionalFormatting>
  <conditionalFormatting sqref="I82:I91">
    <cfRule type="expression" dxfId="34" priority="10">
      <formula>$G82=H81</formula>
    </cfRule>
  </conditionalFormatting>
  <conditionalFormatting sqref="I82:I91">
    <cfRule type="expression" dxfId="33" priority="11">
      <formula>$G82=H81</formula>
    </cfRule>
  </conditionalFormatting>
  <pageMargins left="0.70833333333333304" right="0.70833333333333304" top="0.74791666666666701" bottom="0.74791666666666701" header="0.51180555555555496" footer="0.51180555555555496"/>
  <pageSetup paperSize="9" scale="89" firstPageNumber="0" fitToHeight="5" orientation="landscape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39"/>
  <sheetViews>
    <sheetView topLeftCell="B1" zoomScaleNormal="100" workbookViewId="0">
      <selection activeCell="H29" sqref="H29"/>
    </sheetView>
  </sheetViews>
  <sheetFormatPr defaultRowHeight="14.25"/>
  <cols>
    <col min="1" max="1" width="6.125" style="3" hidden="1" customWidth="1"/>
    <col min="2" max="2" width="5.25" style="4" customWidth="1"/>
    <col min="3" max="3" width="30.5" style="5" customWidth="1"/>
    <col min="4" max="4" width="22.25" style="6" customWidth="1"/>
    <col min="5" max="5" width="13" style="6" customWidth="1"/>
    <col min="6" max="6" width="17" style="3" customWidth="1"/>
    <col min="7" max="7" width="9.75" style="7" customWidth="1"/>
    <col min="8" max="8" width="8.375" style="8" customWidth="1"/>
    <col min="9" max="9" width="6.375" style="4" customWidth="1"/>
    <col min="10" max="10" width="8.375" style="8" customWidth="1"/>
    <col min="11" max="11" width="10" style="8" customWidth="1"/>
    <col min="12" max="1025" width="9" style="4" customWidth="1"/>
  </cols>
  <sheetData>
    <row r="1" spans="1:11" ht="15">
      <c r="B1" s="9" t="s">
        <v>4</v>
      </c>
      <c r="C1" s="10"/>
      <c r="D1" s="11"/>
      <c r="E1" s="11"/>
      <c r="F1" s="12"/>
      <c r="G1" s="13"/>
      <c r="H1" s="14"/>
      <c r="I1" s="15"/>
      <c r="J1" s="14"/>
    </row>
    <row r="2" spans="1:11" ht="15">
      <c r="B2" s="498" t="s">
        <v>982</v>
      </c>
      <c r="C2" s="10"/>
      <c r="D2" s="11"/>
      <c r="E2" s="11"/>
      <c r="F2" s="12"/>
      <c r="G2" s="13"/>
      <c r="H2" s="14"/>
      <c r="I2" s="15"/>
      <c r="J2" s="14"/>
    </row>
    <row r="3" spans="1:11" ht="15">
      <c r="B3" s="16"/>
      <c r="C3" s="17"/>
      <c r="D3" s="18"/>
      <c r="E3" s="18"/>
      <c r="F3" s="19"/>
      <c r="G3" s="20"/>
      <c r="H3" s="21"/>
      <c r="I3" s="22"/>
      <c r="J3" s="23"/>
    </row>
    <row r="4" spans="1:11" ht="15">
      <c r="B4" s="24"/>
      <c r="C4" s="10"/>
      <c r="D4" s="18"/>
      <c r="E4" s="25"/>
      <c r="F4" s="26" t="s">
        <v>5</v>
      </c>
      <c r="G4" s="26"/>
      <c r="H4" s="21"/>
      <c r="I4" s="22"/>
      <c r="J4" s="23"/>
    </row>
    <row r="5" spans="1:11" ht="15">
      <c r="B5" s="27" t="s">
        <v>6</v>
      </c>
      <c r="C5" s="28"/>
      <c r="D5" s="29"/>
      <c r="E5" s="30"/>
      <c r="F5" s="31"/>
      <c r="G5" s="32"/>
      <c r="H5" s="33"/>
      <c r="I5" s="33"/>
      <c r="J5" s="33"/>
    </row>
    <row r="6" spans="1:11" s="34" customFormat="1" ht="38.25">
      <c r="B6" s="570" t="s">
        <v>7</v>
      </c>
      <c r="C6" s="570" t="s">
        <v>8</v>
      </c>
      <c r="D6" s="109" t="s">
        <v>9</v>
      </c>
      <c r="E6" s="109" t="s">
        <v>10</v>
      </c>
      <c r="F6" s="570" t="s">
        <v>1190</v>
      </c>
      <c r="G6" s="570" t="s">
        <v>12</v>
      </c>
      <c r="H6" s="36" t="s">
        <v>13</v>
      </c>
      <c r="I6" s="570" t="s">
        <v>14</v>
      </c>
      <c r="J6" s="36" t="s">
        <v>15</v>
      </c>
      <c r="K6" s="36" t="s">
        <v>16</v>
      </c>
    </row>
    <row r="7" spans="1:11" ht="44.25" customHeight="1">
      <c r="A7" s="37" t="s">
        <v>17</v>
      </c>
      <c r="B7" s="38" t="s">
        <v>18</v>
      </c>
      <c r="C7" s="64" t="s">
        <v>19</v>
      </c>
      <c r="D7" s="49"/>
      <c r="E7" s="41"/>
      <c r="F7" s="66" t="s">
        <v>20</v>
      </c>
      <c r="G7" s="117">
        <v>1</v>
      </c>
      <c r="H7" s="53"/>
      <c r="I7" s="44">
        <v>0.08</v>
      </c>
      <c r="J7" s="287">
        <f t="shared" ref="J7:J29" si="0">ROUND((G7*H7),2)</f>
        <v>0</v>
      </c>
      <c r="K7" s="70">
        <f t="shared" ref="K7:K29" si="1">ROUND((J7+(J7*I7)),2)</f>
        <v>0</v>
      </c>
    </row>
    <row r="8" spans="1:11" ht="44.25" customHeight="1">
      <c r="A8" s="37"/>
      <c r="B8" s="38" t="s">
        <v>21</v>
      </c>
      <c r="C8" s="64" t="s">
        <v>22</v>
      </c>
      <c r="D8" s="49"/>
      <c r="E8" s="50"/>
      <c r="F8" s="66" t="s">
        <v>23</v>
      </c>
      <c r="G8" s="117">
        <v>5</v>
      </c>
      <c r="H8" s="53"/>
      <c r="I8" s="44">
        <v>0.08</v>
      </c>
      <c r="J8" s="287">
        <f t="shared" si="0"/>
        <v>0</v>
      </c>
      <c r="K8" s="70">
        <f t="shared" si="1"/>
        <v>0</v>
      </c>
    </row>
    <row r="9" spans="1:11" ht="44.25" customHeight="1">
      <c r="A9" s="37" t="s">
        <v>24</v>
      </c>
      <c r="B9" s="38" t="s">
        <v>25</v>
      </c>
      <c r="C9" s="64" t="s">
        <v>26</v>
      </c>
      <c r="D9" s="49"/>
      <c r="E9" s="50"/>
      <c r="F9" s="66" t="s">
        <v>27</v>
      </c>
      <c r="G9" s="117">
        <v>1</v>
      </c>
      <c r="H9" s="53"/>
      <c r="I9" s="44">
        <v>0.08</v>
      </c>
      <c r="J9" s="287">
        <f t="shared" si="0"/>
        <v>0</v>
      </c>
      <c r="K9" s="70">
        <f t="shared" si="1"/>
        <v>0</v>
      </c>
    </row>
    <row r="10" spans="1:11" ht="44.25" customHeight="1">
      <c r="A10" s="37" t="s">
        <v>28</v>
      </c>
      <c r="B10" s="38" t="s">
        <v>29</v>
      </c>
      <c r="C10" s="260" t="s">
        <v>30</v>
      </c>
      <c r="D10" s="49"/>
      <c r="E10" s="50"/>
      <c r="F10" s="339" t="s">
        <v>31</v>
      </c>
      <c r="G10" s="117">
        <v>1</v>
      </c>
      <c r="H10" s="53"/>
      <c r="I10" s="44">
        <v>0.08</v>
      </c>
      <c r="J10" s="287">
        <f t="shared" si="0"/>
        <v>0</v>
      </c>
      <c r="K10" s="70">
        <f t="shared" si="1"/>
        <v>0</v>
      </c>
    </row>
    <row r="11" spans="1:11" ht="44.25" customHeight="1">
      <c r="A11" s="37" t="s">
        <v>32</v>
      </c>
      <c r="B11" s="38" t="s">
        <v>33</v>
      </c>
      <c r="C11" s="260" t="s">
        <v>34</v>
      </c>
      <c r="D11" s="49"/>
      <c r="E11" s="50"/>
      <c r="F11" s="339" t="s">
        <v>35</v>
      </c>
      <c r="G11" s="117">
        <v>2</v>
      </c>
      <c r="H11" s="53"/>
      <c r="I11" s="44">
        <v>0.08</v>
      </c>
      <c r="J11" s="287">
        <f t="shared" si="0"/>
        <v>0</v>
      </c>
      <c r="K11" s="70">
        <f t="shared" si="1"/>
        <v>0</v>
      </c>
    </row>
    <row r="12" spans="1:11" ht="44.25" customHeight="1">
      <c r="A12" s="37"/>
      <c r="B12" s="38" t="s">
        <v>36</v>
      </c>
      <c r="C12" s="509" t="s">
        <v>37</v>
      </c>
      <c r="D12" s="428"/>
      <c r="E12" s="57"/>
      <c r="F12" s="428" t="s">
        <v>38</v>
      </c>
      <c r="G12" s="425">
        <v>15</v>
      </c>
      <c r="H12" s="571"/>
      <c r="I12" s="61">
        <v>0.08</v>
      </c>
      <c r="J12" s="70">
        <f t="shared" si="0"/>
        <v>0</v>
      </c>
      <c r="K12" s="70">
        <f t="shared" si="1"/>
        <v>0</v>
      </c>
    </row>
    <row r="13" spans="1:11" ht="44.25" customHeight="1">
      <c r="A13" s="37" t="s">
        <v>39</v>
      </c>
      <c r="B13" s="38" t="s">
        <v>40</v>
      </c>
      <c r="C13" s="64" t="s">
        <v>41</v>
      </c>
      <c r="D13" s="49"/>
      <c r="E13" s="50"/>
      <c r="F13" s="66" t="s">
        <v>42</v>
      </c>
      <c r="G13" s="340">
        <v>13</v>
      </c>
      <c r="H13" s="53"/>
      <c r="I13" s="44">
        <v>0.08</v>
      </c>
      <c r="J13" s="287">
        <f t="shared" si="0"/>
        <v>0</v>
      </c>
      <c r="K13" s="70">
        <f t="shared" si="1"/>
        <v>0</v>
      </c>
    </row>
    <row r="14" spans="1:11" ht="44.25" customHeight="1">
      <c r="A14" s="37" t="s">
        <v>43</v>
      </c>
      <c r="B14" s="38" t="s">
        <v>17</v>
      </c>
      <c r="C14" s="64" t="s">
        <v>44</v>
      </c>
      <c r="D14" s="49"/>
      <c r="E14" s="41"/>
      <c r="F14" s="66" t="s">
        <v>45</v>
      </c>
      <c r="G14" s="117">
        <v>2</v>
      </c>
      <c r="H14" s="53"/>
      <c r="I14" s="44">
        <v>0.08</v>
      </c>
      <c r="J14" s="287">
        <f t="shared" si="0"/>
        <v>0</v>
      </c>
      <c r="K14" s="70">
        <f t="shared" si="1"/>
        <v>0</v>
      </c>
    </row>
    <row r="15" spans="1:11" ht="44.25" customHeight="1">
      <c r="A15" s="37" t="s">
        <v>46</v>
      </c>
      <c r="B15" s="38" t="s">
        <v>47</v>
      </c>
      <c r="C15" s="64" t="s">
        <v>48</v>
      </c>
      <c r="D15" s="49"/>
      <c r="E15" s="50"/>
      <c r="F15" s="66" t="s">
        <v>49</v>
      </c>
      <c r="G15" s="117">
        <v>11</v>
      </c>
      <c r="H15" s="53"/>
      <c r="I15" s="44">
        <v>0.08</v>
      </c>
      <c r="J15" s="287">
        <f t="shared" si="0"/>
        <v>0</v>
      </c>
      <c r="K15" s="70">
        <f t="shared" si="1"/>
        <v>0</v>
      </c>
    </row>
    <row r="16" spans="1:11" ht="44.25" customHeight="1">
      <c r="A16" s="37" t="s">
        <v>50</v>
      </c>
      <c r="B16" s="38" t="s">
        <v>24</v>
      </c>
      <c r="C16" s="64" t="s">
        <v>51</v>
      </c>
      <c r="D16" s="49"/>
      <c r="E16" s="50"/>
      <c r="F16" s="66" t="s">
        <v>20</v>
      </c>
      <c r="G16" s="117">
        <v>1</v>
      </c>
      <c r="H16" s="53"/>
      <c r="I16" s="44">
        <v>0.08</v>
      </c>
      <c r="J16" s="287">
        <f t="shared" si="0"/>
        <v>0</v>
      </c>
      <c r="K16" s="70">
        <f t="shared" si="1"/>
        <v>0</v>
      </c>
    </row>
    <row r="17" spans="1:11" ht="44.25" customHeight="1">
      <c r="A17" s="37" t="s">
        <v>52</v>
      </c>
      <c r="B17" s="38" t="s">
        <v>53</v>
      </c>
      <c r="C17" s="64" t="s">
        <v>54</v>
      </c>
      <c r="D17" s="49"/>
      <c r="E17" s="50"/>
      <c r="F17" s="66" t="s">
        <v>55</v>
      </c>
      <c r="G17" s="117">
        <v>15</v>
      </c>
      <c r="H17" s="53"/>
      <c r="I17" s="44">
        <v>0.08</v>
      </c>
      <c r="J17" s="287">
        <f t="shared" si="0"/>
        <v>0</v>
      </c>
      <c r="K17" s="70">
        <f t="shared" si="1"/>
        <v>0</v>
      </c>
    </row>
    <row r="18" spans="1:11" ht="44.25" customHeight="1">
      <c r="A18" s="37" t="s">
        <v>56</v>
      </c>
      <c r="B18" s="38" t="s">
        <v>28</v>
      </c>
      <c r="C18" s="64" t="s">
        <v>57</v>
      </c>
      <c r="D18" s="49"/>
      <c r="E18" s="50"/>
      <c r="F18" s="66" t="s">
        <v>58</v>
      </c>
      <c r="G18" s="117">
        <v>10</v>
      </c>
      <c r="H18" s="53"/>
      <c r="I18" s="44">
        <v>0.08</v>
      </c>
      <c r="J18" s="287">
        <f t="shared" si="0"/>
        <v>0</v>
      </c>
      <c r="K18" s="70">
        <f t="shared" si="1"/>
        <v>0</v>
      </c>
    </row>
    <row r="19" spans="1:11" ht="44.25" customHeight="1">
      <c r="A19" s="37" t="s">
        <v>59</v>
      </c>
      <c r="B19" s="38" t="s">
        <v>32</v>
      </c>
      <c r="C19" s="64" t="s">
        <v>60</v>
      </c>
      <c r="D19" s="49"/>
      <c r="E19" s="50"/>
      <c r="F19" s="66" t="s">
        <v>61</v>
      </c>
      <c r="G19" s="117">
        <v>10</v>
      </c>
      <c r="H19" s="53"/>
      <c r="I19" s="44">
        <v>0.08</v>
      </c>
      <c r="J19" s="287">
        <f t="shared" si="0"/>
        <v>0</v>
      </c>
      <c r="K19" s="70">
        <f t="shared" si="1"/>
        <v>0</v>
      </c>
    </row>
    <row r="20" spans="1:11" ht="44.25" customHeight="1">
      <c r="A20" s="37" t="s">
        <v>62</v>
      </c>
      <c r="B20" s="38" t="s">
        <v>63</v>
      </c>
      <c r="C20" s="64" t="s">
        <v>64</v>
      </c>
      <c r="D20" s="49"/>
      <c r="E20" s="50"/>
      <c r="F20" s="66" t="s">
        <v>65</v>
      </c>
      <c r="G20" s="340">
        <v>15</v>
      </c>
      <c r="H20" s="53"/>
      <c r="I20" s="44">
        <v>0.08</v>
      </c>
      <c r="J20" s="287">
        <f t="shared" si="0"/>
        <v>0</v>
      </c>
      <c r="K20" s="70">
        <f t="shared" si="1"/>
        <v>0</v>
      </c>
    </row>
    <row r="21" spans="1:11" ht="44.25" customHeight="1">
      <c r="A21" s="37"/>
      <c r="B21" s="38" t="s">
        <v>66</v>
      </c>
      <c r="C21" s="64" t="s">
        <v>67</v>
      </c>
      <c r="D21" s="49"/>
      <c r="E21" s="65"/>
      <c r="F21" s="66" t="s">
        <v>68</v>
      </c>
      <c r="G21" s="340">
        <v>5</v>
      </c>
      <c r="H21" s="67"/>
      <c r="I21" s="68">
        <v>0.08</v>
      </c>
      <c r="J21" s="572">
        <f t="shared" si="0"/>
        <v>0</v>
      </c>
      <c r="K21" s="70">
        <f t="shared" si="1"/>
        <v>0</v>
      </c>
    </row>
    <row r="22" spans="1:11" ht="44.25" customHeight="1">
      <c r="A22" s="37" t="s">
        <v>69</v>
      </c>
      <c r="B22" s="38" t="s">
        <v>39</v>
      </c>
      <c r="C22" s="64" t="s">
        <v>70</v>
      </c>
      <c r="D22" s="49"/>
      <c r="E22" s="50"/>
      <c r="F22" s="66" t="s">
        <v>71</v>
      </c>
      <c r="G22" s="117">
        <v>1</v>
      </c>
      <c r="H22" s="53"/>
      <c r="I22" s="44">
        <v>0.08</v>
      </c>
      <c r="J22" s="287">
        <f t="shared" si="0"/>
        <v>0</v>
      </c>
      <c r="K22" s="70">
        <f t="shared" si="1"/>
        <v>0</v>
      </c>
    </row>
    <row r="23" spans="1:11" ht="44.25" customHeight="1">
      <c r="A23" s="37" t="s">
        <v>72</v>
      </c>
      <c r="B23" s="38" t="s">
        <v>43</v>
      </c>
      <c r="C23" s="64" t="s">
        <v>73</v>
      </c>
      <c r="D23" s="49"/>
      <c r="E23" s="50"/>
      <c r="F23" s="66" t="s">
        <v>74</v>
      </c>
      <c r="G23" s="117">
        <v>100</v>
      </c>
      <c r="H23" s="53"/>
      <c r="I23" s="44">
        <v>0.08</v>
      </c>
      <c r="J23" s="287">
        <f t="shared" si="0"/>
        <v>0</v>
      </c>
      <c r="K23" s="70">
        <f t="shared" si="1"/>
        <v>0</v>
      </c>
    </row>
    <row r="24" spans="1:11" ht="44.25" customHeight="1">
      <c r="A24" s="37" t="s">
        <v>75</v>
      </c>
      <c r="B24" s="38" t="s">
        <v>76</v>
      </c>
      <c r="C24" s="64" t="s">
        <v>77</v>
      </c>
      <c r="D24" s="49"/>
      <c r="E24" s="50"/>
      <c r="F24" s="66" t="s">
        <v>78</v>
      </c>
      <c r="G24" s="117">
        <v>2</v>
      </c>
      <c r="H24" s="53"/>
      <c r="I24" s="44">
        <v>0.08</v>
      </c>
      <c r="J24" s="287">
        <f t="shared" si="0"/>
        <v>0</v>
      </c>
      <c r="K24" s="70">
        <f t="shared" si="1"/>
        <v>0</v>
      </c>
    </row>
    <row r="25" spans="1:11" ht="44.25" customHeight="1">
      <c r="A25" s="37" t="s">
        <v>79</v>
      </c>
      <c r="B25" s="38" t="s">
        <v>80</v>
      </c>
      <c r="C25" s="64" t="s">
        <v>81</v>
      </c>
      <c r="D25" s="49"/>
      <c r="E25" s="50"/>
      <c r="F25" s="66" t="s">
        <v>82</v>
      </c>
      <c r="G25" s="117">
        <v>140</v>
      </c>
      <c r="H25" s="53"/>
      <c r="I25" s="44">
        <v>0.08</v>
      </c>
      <c r="J25" s="287">
        <f t="shared" si="0"/>
        <v>0</v>
      </c>
      <c r="K25" s="70">
        <f t="shared" si="1"/>
        <v>0</v>
      </c>
    </row>
    <row r="26" spans="1:11" ht="44.25" customHeight="1">
      <c r="A26" s="37" t="s">
        <v>83</v>
      </c>
      <c r="B26" s="38" t="s">
        <v>46</v>
      </c>
      <c r="C26" s="64" t="s">
        <v>84</v>
      </c>
      <c r="D26" s="49"/>
      <c r="E26" s="50"/>
      <c r="F26" s="66" t="s">
        <v>85</v>
      </c>
      <c r="G26" s="117">
        <v>1</v>
      </c>
      <c r="H26" s="53"/>
      <c r="I26" s="44">
        <v>0.08</v>
      </c>
      <c r="J26" s="287">
        <f t="shared" si="0"/>
        <v>0</v>
      </c>
      <c r="K26" s="70">
        <f t="shared" si="1"/>
        <v>0</v>
      </c>
    </row>
    <row r="27" spans="1:11" ht="44.25" customHeight="1">
      <c r="A27" s="37"/>
      <c r="B27" s="38" t="s">
        <v>50</v>
      </c>
      <c r="C27" s="64" t="s">
        <v>86</v>
      </c>
      <c r="D27" s="49"/>
      <c r="E27" s="41"/>
      <c r="F27" s="66" t="s">
        <v>87</v>
      </c>
      <c r="G27" s="117">
        <v>1</v>
      </c>
      <c r="H27" s="53"/>
      <c r="I27" s="44">
        <v>0.08</v>
      </c>
      <c r="J27" s="287">
        <f t="shared" si="0"/>
        <v>0</v>
      </c>
      <c r="K27" s="70">
        <f t="shared" si="1"/>
        <v>0</v>
      </c>
    </row>
    <row r="28" spans="1:11" ht="44.25" customHeight="1">
      <c r="A28" s="37"/>
      <c r="B28" s="38" t="s">
        <v>52</v>
      </c>
      <c r="C28" s="64" t="s">
        <v>88</v>
      </c>
      <c r="D28" s="49"/>
      <c r="E28" s="50"/>
      <c r="F28" s="66" t="s">
        <v>89</v>
      </c>
      <c r="G28" s="117">
        <v>10</v>
      </c>
      <c r="H28" s="53"/>
      <c r="I28" s="44">
        <v>0.08</v>
      </c>
      <c r="J28" s="287">
        <f t="shared" si="0"/>
        <v>0</v>
      </c>
      <c r="K28" s="70">
        <f t="shared" si="1"/>
        <v>0</v>
      </c>
    </row>
    <row r="29" spans="1:11" ht="44.25" customHeight="1">
      <c r="A29" s="37"/>
      <c r="B29" s="38" t="s">
        <v>56</v>
      </c>
      <c r="C29" s="64" t="s">
        <v>90</v>
      </c>
      <c r="D29" s="49"/>
      <c r="E29" s="50"/>
      <c r="F29" s="66" t="s">
        <v>91</v>
      </c>
      <c r="G29" s="117">
        <v>90</v>
      </c>
      <c r="H29" s="53"/>
      <c r="I29" s="44">
        <v>0.08</v>
      </c>
      <c r="J29" s="287">
        <f t="shared" si="0"/>
        <v>0</v>
      </c>
      <c r="K29" s="70">
        <f t="shared" si="1"/>
        <v>0</v>
      </c>
    </row>
    <row r="30" spans="1:11" ht="26.25" customHeight="1">
      <c r="B30" s="549" t="s">
        <v>92</v>
      </c>
      <c r="C30" s="549"/>
      <c r="D30" s="549"/>
      <c r="E30" s="549"/>
      <c r="F30" s="549"/>
      <c r="G30" s="549"/>
      <c r="H30" s="549"/>
      <c r="I30" s="549"/>
      <c r="J30" s="71">
        <f>SUM(J7:J29)</f>
        <v>0</v>
      </c>
      <c r="K30" s="71">
        <f>SUM(K7:K29)</f>
        <v>0</v>
      </c>
    </row>
    <row r="33" spans="2:11" ht="40.5" customHeight="1">
      <c r="B33" s="550" t="s">
        <v>1189</v>
      </c>
      <c r="C33" s="550"/>
      <c r="D33" s="550"/>
      <c r="E33" s="550"/>
      <c r="F33" s="550"/>
      <c r="G33" s="550"/>
      <c r="H33" s="550"/>
      <c r="I33" s="550"/>
      <c r="J33" s="550"/>
      <c r="K33" s="550"/>
    </row>
    <row r="39" spans="2:11">
      <c r="I39" s="476" t="s">
        <v>93</v>
      </c>
    </row>
  </sheetData>
  <mergeCells count="2">
    <mergeCell ref="B30:I30"/>
    <mergeCell ref="B33:K33"/>
  </mergeCells>
  <pageMargins left="0.23611111111111099" right="0.23611111111111099" top="0.74791666666666701" bottom="0.74791666666666701" header="0.51180555555555496" footer="0.51180555555555496"/>
  <pageSetup paperSize="9" firstPageNumber="0" fitToHeight="0" orientation="landscape" r:id="rId1"/>
  <headerFooter>
    <oddFooter>&amp;CStrona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21"/>
  <sheetViews>
    <sheetView topLeftCell="B1" zoomScale="110" zoomScaleNormal="110" workbookViewId="0">
      <selection activeCell="B17" sqref="B17:K17"/>
    </sheetView>
  </sheetViews>
  <sheetFormatPr defaultRowHeight="14.25"/>
  <cols>
    <col min="1" max="1" width="6.125" style="3" hidden="1" customWidth="1"/>
    <col min="2" max="2" width="5.25" style="4" customWidth="1"/>
    <col min="3" max="3" width="30.5" style="5" customWidth="1"/>
    <col min="4" max="4" width="20.125" style="6" customWidth="1"/>
    <col min="5" max="5" width="13" style="6" customWidth="1"/>
    <col min="6" max="6" width="17" style="3" customWidth="1"/>
    <col min="7" max="7" width="9.75" style="7" customWidth="1"/>
    <col min="8" max="8" width="9.25" style="8" customWidth="1"/>
    <col min="9" max="9" width="6.25" style="4" customWidth="1"/>
    <col min="10" max="11" width="9.25" style="8" customWidth="1"/>
    <col min="12" max="1025" width="9" style="4" customWidth="1"/>
  </cols>
  <sheetData>
    <row r="1" spans="1:11" s="271" customFormat="1" ht="15">
      <c r="A1" s="267"/>
      <c r="B1" s="9" t="s">
        <v>4</v>
      </c>
      <c r="C1" s="438"/>
      <c r="D1" s="439"/>
      <c r="E1" s="439"/>
      <c r="F1" s="440"/>
      <c r="G1" s="441"/>
      <c r="H1" s="442"/>
      <c r="I1" s="443"/>
      <c r="J1" s="442"/>
      <c r="K1" s="442"/>
    </row>
    <row r="2" spans="1:11" s="271" customFormat="1" ht="15">
      <c r="A2" s="267"/>
      <c r="B2" s="498" t="s">
        <v>982</v>
      </c>
      <c r="C2" s="438"/>
      <c r="D2" s="439"/>
      <c r="E2" s="439"/>
      <c r="F2" s="440"/>
      <c r="G2" s="441"/>
      <c r="H2" s="442"/>
      <c r="I2" s="443"/>
      <c r="J2" s="442"/>
      <c r="K2" s="442"/>
    </row>
    <row r="3" spans="1:11" s="271" customFormat="1" ht="15">
      <c r="A3" s="267"/>
      <c r="B3" s="440"/>
      <c r="C3" s="438"/>
      <c r="D3" s="439"/>
      <c r="E3" s="439"/>
      <c r="F3" s="440"/>
      <c r="G3" s="441"/>
      <c r="H3" s="442"/>
      <c r="I3" s="443"/>
      <c r="J3" s="442"/>
      <c r="K3" s="442"/>
    </row>
    <row r="4" spans="1:11" s="271" customFormat="1" ht="15">
      <c r="A4" s="267"/>
      <c r="B4" s="440"/>
      <c r="C4" s="438"/>
      <c r="D4" s="439"/>
      <c r="E4" s="439"/>
      <c r="F4" s="440" t="s">
        <v>5</v>
      </c>
      <c r="G4" s="441"/>
      <c r="H4" s="442"/>
      <c r="I4" s="443"/>
      <c r="J4" s="442"/>
      <c r="K4" s="442"/>
    </row>
    <row r="5" spans="1:11" s="271" customFormat="1" ht="15">
      <c r="A5" s="267"/>
      <c r="B5" s="444" t="s">
        <v>1094</v>
      </c>
      <c r="C5" s="438"/>
      <c r="D5" s="439"/>
      <c r="E5" s="439"/>
      <c r="F5" s="440"/>
      <c r="G5" s="441"/>
      <c r="H5" s="442"/>
      <c r="I5" s="443"/>
      <c r="J5" s="442"/>
      <c r="K5" s="442"/>
    </row>
    <row r="6" spans="1:11" ht="38.25">
      <c r="B6" s="431" t="s">
        <v>7</v>
      </c>
      <c r="C6" s="431" t="s">
        <v>8</v>
      </c>
      <c r="D6" s="445" t="s">
        <v>9</v>
      </c>
      <c r="E6" s="445" t="s">
        <v>10</v>
      </c>
      <c r="F6" s="503" t="s">
        <v>1188</v>
      </c>
      <c r="G6" s="431" t="s">
        <v>12</v>
      </c>
      <c r="H6" s="446" t="s">
        <v>13</v>
      </c>
      <c r="I6" s="447" t="s">
        <v>14</v>
      </c>
      <c r="J6" s="446" t="s">
        <v>15</v>
      </c>
      <c r="K6" s="446" t="s">
        <v>16</v>
      </c>
    </row>
    <row r="7" spans="1:11" ht="25.5">
      <c r="A7" s="37" t="s">
        <v>544</v>
      </c>
      <c r="B7" s="448" t="s">
        <v>653</v>
      </c>
      <c r="C7" s="449" t="s">
        <v>546</v>
      </c>
      <c r="D7" s="49"/>
      <c r="E7" s="50"/>
      <c r="F7" s="431" t="s">
        <v>547</v>
      </c>
      <c r="G7" s="432">
        <v>20</v>
      </c>
      <c r="H7" s="53"/>
      <c r="I7" s="44">
        <v>0.08</v>
      </c>
      <c r="J7" s="434">
        <f t="shared" ref="J7:J14" si="0">ROUND((G7*H7),2)</f>
        <v>0</v>
      </c>
      <c r="K7" s="434">
        <f>ROUND((J7+(J7*I7)),2)</f>
        <v>0</v>
      </c>
    </row>
    <row r="8" spans="1:11" ht="25.5">
      <c r="A8" s="37" t="s">
        <v>548</v>
      </c>
      <c r="B8" s="448" t="s">
        <v>652</v>
      </c>
      <c r="C8" s="449" t="s">
        <v>549</v>
      </c>
      <c r="D8" s="49"/>
      <c r="E8" s="50"/>
      <c r="F8" s="431" t="s">
        <v>550</v>
      </c>
      <c r="G8" s="432">
        <v>39</v>
      </c>
      <c r="H8" s="53"/>
      <c r="I8" s="44">
        <v>0.08</v>
      </c>
      <c r="J8" s="434">
        <f t="shared" si="0"/>
        <v>0</v>
      </c>
      <c r="K8" s="434">
        <f>ROUND((J8+(J8*I8)),2)</f>
        <v>0</v>
      </c>
    </row>
    <row r="9" spans="1:11" ht="25.5">
      <c r="A9" s="37" t="s">
        <v>551</v>
      </c>
      <c r="B9" s="448" t="s">
        <v>660</v>
      </c>
      <c r="C9" s="449" t="s">
        <v>552</v>
      </c>
      <c r="D9" s="49"/>
      <c r="E9" s="50"/>
      <c r="F9" s="431" t="s">
        <v>553</v>
      </c>
      <c r="G9" s="432">
        <v>1</v>
      </c>
      <c r="H9" s="53"/>
      <c r="I9" s="44">
        <v>0.08</v>
      </c>
      <c r="J9" s="434">
        <f t="shared" si="0"/>
        <v>0</v>
      </c>
      <c r="K9" s="434">
        <f>ROUND((J9+(J9*I9)),2)</f>
        <v>0</v>
      </c>
    </row>
    <row r="10" spans="1:11" ht="27" customHeight="1">
      <c r="A10" s="37"/>
      <c r="B10" s="448" t="s">
        <v>656</v>
      </c>
      <c r="C10" s="449" t="s">
        <v>554</v>
      </c>
      <c r="D10" s="49"/>
      <c r="E10" s="50"/>
      <c r="F10" s="431" t="s">
        <v>555</v>
      </c>
      <c r="G10" s="432">
        <v>30</v>
      </c>
      <c r="H10" s="53"/>
      <c r="I10" s="44">
        <v>0.08</v>
      </c>
      <c r="J10" s="370">
        <f t="shared" si="0"/>
        <v>0</v>
      </c>
      <c r="K10" s="434">
        <f>ROUND((J10+J10*I10),2)</f>
        <v>0</v>
      </c>
    </row>
    <row r="11" spans="1:11" ht="25.5">
      <c r="A11" s="37" t="s">
        <v>556</v>
      </c>
      <c r="B11" s="448" t="s">
        <v>659</v>
      </c>
      <c r="C11" s="449" t="s">
        <v>557</v>
      </c>
      <c r="D11" s="49"/>
      <c r="E11" s="50"/>
      <c r="F11" s="431" t="s">
        <v>558</v>
      </c>
      <c r="G11" s="432">
        <v>65</v>
      </c>
      <c r="H11" s="53"/>
      <c r="I11" s="44">
        <v>0.08</v>
      </c>
      <c r="J11" s="370">
        <f t="shared" si="0"/>
        <v>0</v>
      </c>
      <c r="K11" s="434">
        <f>ROUND((J11+(J11*I11)),2)</f>
        <v>0</v>
      </c>
    </row>
    <row r="12" spans="1:11" ht="25.5">
      <c r="A12" s="37" t="s">
        <v>559</v>
      </c>
      <c r="B12" s="448" t="s">
        <v>663</v>
      </c>
      <c r="C12" s="449" t="s">
        <v>560</v>
      </c>
      <c r="D12" s="49"/>
      <c r="E12" s="50"/>
      <c r="F12" s="431" t="s">
        <v>561</v>
      </c>
      <c r="G12" s="432">
        <v>2</v>
      </c>
      <c r="H12" s="53"/>
      <c r="I12" s="44">
        <v>0.08</v>
      </c>
      <c r="J12" s="370">
        <f t="shared" si="0"/>
        <v>0</v>
      </c>
      <c r="K12" s="434">
        <f>ROUND((J12+(J12*I12)),2)</f>
        <v>0</v>
      </c>
    </row>
    <row r="13" spans="1:11" ht="25.5">
      <c r="A13" s="37" t="s">
        <v>562</v>
      </c>
      <c r="B13" s="448" t="s">
        <v>666</v>
      </c>
      <c r="C13" s="449" t="s">
        <v>563</v>
      </c>
      <c r="D13" s="49"/>
      <c r="E13" s="50"/>
      <c r="F13" s="431" t="s">
        <v>564</v>
      </c>
      <c r="G13" s="432">
        <v>30</v>
      </c>
      <c r="H13" s="53"/>
      <c r="I13" s="44">
        <v>0.08</v>
      </c>
      <c r="J13" s="370">
        <f t="shared" si="0"/>
        <v>0</v>
      </c>
      <c r="K13" s="434">
        <f>ROUND((J13+(J13*I13)),2)</f>
        <v>0</v>
      </c>
    </row>
    <row r="14" spans="1:11" ht="29.25" customHeight="1">
      <c r="A14" s="37"/>
      <c r="B14" s="448" t="s">
        <v>676</v>
      </c>
      <c r="C14" s="450" t="s">
        <v>565</v>
      </c>
      <c r="D14" s="451"/>
      <c r="E14" s="50"/>
      <c r="F14" s="142" t="s">
        <v>566</v>
      </c>
      <c r="G14" s="452">
        <v>500</v>
      </c>
      <c r="H14" s="53"/>
      <c r="I14" s="453">
        <v>0.08</v>
      </c>
      <c r="J14" s="454">
        <f t="shared" si="0"/>
        <v>0</v>
      </c>
      <c r="K14" s="454">
        <f>ROUND((J14+(J14*I14)),2)</f>
        <v>0</v>
      </c>
    </row>
    <row r="15" spans="1:11" ht="27" customHeight="1">
      <c r="B15" s="564" t="s">
        <v>710</v>
      </c>
      <c r="C15" s="564"/>
      <c r="D15" s="564"/>
      <c r="E15" s="564"/>
      <c r="F15" s="564"/>
      <c r="G15" s="564"/>
      <c r="H15" s="564"/>
      <c r="I15" s="564"/>
      <c r="J15" s="455">
        <f>SUM(J7:J14)</f>
        <v>0</v>
      </c>
      <c r="K15" s="455">
        <f>SUM(K7:K14)</f>
        <v>0</v>
      </c>
    </row>
    <row r="16" spans="1:11">
      <c r="B16" s="456"/>
      <c r="C16" s="457"/>
      <c r="D16" s="458"/>
      <c r="E16" s="458"/>
      <c r="F16" s="456"/>
      <c r="G16" s="459"/>
      <c r="H16" s="460"/>
      <c r="I16" s="461"/>
      <c r="J16" s="460"/>
      <c r="K16" s="460"/>
    </row>
    <row r="17" spans="2:11" ht="48" customHeight="1">
      <c r="B17" s="557" t="s">
        <v>1189</v>
      </c>
      <c r="C17" s="557"/>
      <c r="D17" s="557"/>
      <c r="E17" s="557"/>
      <c r="F17" s="557"/>
      <c r="G17" s="557"/>
      <c r="H17" s="557"/>
      <c r="I17" s="557"/>
      <c r="J17" s="557"/>
      <c r="K17" s="557"/>
    </row>
    <row r="18" spans="2:11" ht="22.5" customHeight="1">
      <c r="B18" s="456"/>
      <c r="C18" s="462"/>
      <c r="D18" s="458"/>
      <c r="E18" s="458"/>
      <c r="F18" s="456"/>
      <c r="G18" s="459"/>
      <c r="H18" s="460"/>
      <c r="J18" s="460"/>
      <c r="K18" s="460"/>
    </row>
    <row r="19" spans="2:11" ht="32.25" customHeight="1">
      <c r="C19" s="565"/>
      <c r="D19" s="565"/>
      <c r="E19" s="565"/>
      <c r="F19" s="565"/>
      <c r="G19" s="565"/>
      <c r="H19" s="565"/>
      <c r="I19" s="565"/>
      <c r="J19" s="565"/>
      <c r="K19" s="565"/>
    </row>
    <row r="20" spans="2:11">
      <c r="C20" s="462"/>
    </row>
    <row r="21" spans="2:11">
      <c r="I21" s="463" t="s">
        <v>204</v>
      </c>
    </row>
  </sheetData>
  <mergeCells count="3">
    <mergeCell ref="B15:I15"/>
    <mergeCell ref="C19:K19"/>
    <mergeCell ref="B17:K17"/>
  </mergeCells>
  <conditionalFormatting sqref="J11:J13">
    <cfRule type="expression" dxfId="32" priority="2">
      <formula>$G6=I6</formula>
    </cfRule>
  </conditionalFormatting>
  <pageMargins left="0.23611111111111099" right="0.23611111111111099" top="0.74791666666666701" bottom="0.74791666666666701" header="0.51180555555555496" footer="0.51180555555555496"/>
  <pageSetup paperSize="9" firstPageNumber="0" orientation="landscape" r:id="rId1"/>
  <rowBreaks count="1" manualBreakCount="1">
    <brk id="1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38"/>
  <sheetViews>
    <sheetView topLeftCell="B1" zoomScale="110" zoomScaleNormal="110" workbookViewId="0">
      <selection activeCell="B38" sqref="B38:K38"/>
    </sheetView>
  </sheetViews>
  <sheetFormatPr defaultRowHeight="14.25"/>
  <cols>
    <col min="1" max="1" width="6.125" style="3" hidden="1" customWidth="1"/>
    <col min="2" max="2" width="6.375" style="4" customWidth="1"/>
    <col min="3" max="3" width="30.5" style="5" customWidth="1"/>
    <col min="4" max="4" width="20.125" style="6" customWidth="1"/>
    <col min="5" max="5" width="13" style="6" customWidth="1"/>
    <col min="6" max="6" width="17" style="7" customWidth="1"/>
    <col min="7" max="7" width="9.75" style="7" customWidth="1"/>
    <col min="8" max="8" width="9.25" style="8" customWidth="1"/>
    <col min="9" max="9" width="6.5" style="4" customWidth="1"/>
    <col min="10" max="11" width="9.25" style="8" customWidth="1"/>
    <col min="12" max="1025" width="9" style="4" customWidth="1"/>
  </cols>
  <sheetData>
    <row r="1" spans="1:11" s="271" customFormat="1" ht="15">
      <c r="A1" s="267"/>
      <c r="B1" s="9" t="s">
        <v>4</v>
      </c>
      <c r="C1" s="438"/>
      <c r="D1" s="439"/>
      <c r="E1" s="439"/>
      <c r="F1" s="464"/>
      <c r="G1" s="465"/>
      <c r="H1" s="442"/>
      <c r="I1" s="466"/>
      <c r="J1" s="442"/>
      <c r="K1" s="442"/>
    </row>
    <row r="2" spans="1:11" s="271" customFormat="1" ht="15">
      <c r="A2" s="267"/>
      <c r="B2" s="498" t="s">
        <v>982</v>
      </c>
      <c r="C2" s="438"/>
      <c r="D2" s="439"/>
      <c r="E2" s="439"/>
      <c r="F2" s="464"/>
      <c r="G2" s="465"/>
      <c r="H2" s="442"/>
      <c r="I2" s="466"/>
      <c r="J2" s="442"/>
      <c r="K2" s="442"/>
    </row>
    <row r="3" spans="1:11" s="271" customFormat="1" ht="15">
      <c r="A3" s="267"/>
      <c r="B3" s="440"/>
      <c r="C3" s="438"/>
      <c r="D3" s="439"/>
      <c r="E3" s="439"/>
      <c r="F3" s="464"/>
      <c r="G3" s="465"/>
      <c r="H3" s="442"/>
      <c r="I3" s="466"/>
      <c r="J3" s="442"/>
      <c r="K3" s="442"/>
    </row>
    <row r="4" spans="1:11" s="271" customFormat="1" ht="15">
      <c r="A4" s="267"/>
      <c r="B4" s="440"/>
      <c r="C4" s="438"/>
      <c r="D4" s="439"/>
      <c r="E4" s="439"/>
      <c r="F4" s="465" t="s">
        <v>5</v>
      </c>
      <c r="G4" s="465"/>
      <c r="H4" s="442"/>
      <c r="I4" s="466"/>
      <c r="J4" s="442"/>
      <c r="K4" s="442"/>
    </row>
    <row r="5" spans="1:11" s="271" customFormat="1" ht="15">
      <c r="A5" s="267"/>
      <c r="B5" s="444" t="s">
        <v>1095</v>
      </c>
      <c r="C5" s="438"/>
      <c r="D5" s="439"/>
      <c r="E5" s="439"/>
      <c r="F5" s="464"/>
      <c r="G5" s="465"/>
      <c r="H5" s="442"/>
      <c r="I5" s="466"/>
      <c r="J5" s="442"/>
      <c r="K5" s="442"/>
    </row>
    <row r="6" spans="1:11" ht="38.25">
      <c r="B6" s="467" t="s">
        <v>7</v>
      </c>
      <c r="C6" s="467" t="s">
        <v>8</v>
      </c>
      <c r="D6" s="468" t="s">
        <v>9</v>
      </c>
      <c r="E6" s="468" t="s">
        <v>10</v>
      </c>
      <c r="F6" s="503" t="s">
        <v>1188</v>
      </c>
      <c r="G6" s="467" t="s">
        <v>12</v>
      </c>
      <c r="H6" s="469" t="s">
        <v>13</v>
      </c>
      <c r="I6" s="470" t="s">
        <v>14</v>
      </c>
      <c r="J6" s="469" t="s">
        <v>15</v>
      </c>
      <c r="K6" s="469" t="s">
        <v>16</v>
      </c>
    </row>
    <row r="7" spans="1:11" ht="24.95" customHeight="1">
      <c r="A7" s="471" t="s">
        <v>568</v>
      </c>
      <c r="B7" s="448" t="s">
        <v>711</v>
      </c>
      <c r="C7" s="449" t="s">
        <v>569</v>
      </c>
      <c r="D7" s="49"/>
      <c r="E7" s="50"/>
      <c r="F7" s="431" t="s">
        <v>570</v>
      </c>
      <c r="G7" s="432">
        <v>20</v>
      </c>
      <c r="H7" s="53"/>
      <c r="I7" s="44">
        <v>0.08</v>
      </c>
      <c r="J7" s="370">
        <f t="shared" ref="J7:J33" si="0">ROUND((G7*H7),2)</f>
        <v>0</v>
      </c>
      <c r="K7" s="434">
        <f>ROUND((J7+J7*I7),2)</f>
        <v>0</v>
      </c>
    </row>
    <row r="8" spans="1:11" ht="24.95" customHeight="1">
      <c r="A8" s="471" t="s">
        <v>571</v>
      </c>
      <c r="B8" s="448" t="s">
        <v>714</v>
      </c>
      <c r="C8" s="449" t="s">
        <v>573</v>
      </c>
      <c r="D8" s="49"/>
      <c r="E8" s="65"/>
      <c r="F8" s="431" t="s">
        <v>574</v>
      </c>
      <c r="G8" s="432">
        <v>4</v>
      </c>
      <c r="H8" s="67"/>
      <c r="I8" s="68">
        <v>0.08</v>
      </c>
      <c r="J8" s="433">
        <f t="shared" si="0"/>
        <v>0</v>
      </c>
      <c r="K8" s="434">
        <f>ROUND((J8+(J8*I8)),2)</f>
        <v>0</v>
      </c>
    </row>
    <row r="9" spans="1:11" ht="24.95" customHeight="1">
      <c r="A9" s="471" t="s">
        <v>575</v>
      </c>
      <c r="B9" s="448" t="s">
        <v>717</v>
      </c>
      <c r="C9" s="449" t="s">
        <v>576</v>
      </c>
      <c r="D9" s="49"/>
      <c r="E9" s="50"/>
      <c r="F9" s="431" t="s">
        <v>577</v>
      </c>
      <c r="G9" s="432">
        <v>3</v>
      </c>
      <c r="H9" s="53"/>
      <c r="I9" s="68">
        <v>0.08</v>
      </c>
      <c r="J9" s="370">
        <f t="shared" si="0"/>
        <v>0</v>
      </c>
      <c r="K9" s="434">
        <f>ROUND((J9+J9*I9),2)</f>
        <v>0</v>
      </c>
    </row>
    <row r="10" spans="1:11" ht="24.95" customHeight="1">
      <c r="A10" s="471" t="s">
        <v>578</v>
      </c>
      <c r="B10" s="448" t="s">
        <v>720</v>
      </c>
      <c r="C10" s="449" t="s">
        <v>580</v>
      </c>
      <c r="D10" s="49"/>
      <c r="E10" s="50"/>
      <c r="F10" s="431" t="s">
        <v>581</v>
      </c>
      <c r="G10" s="432">
        <v>4</v>
      </c>
      <c r="H10" s="53"/>
      <c r="I10" s="68">
        <v>0.08</v>
      </c>
      <c r="J10" s="370">
        <f t="shared" si="0"/>
        <v>0</v>
      </c>
      <c r="K10" s="434">
        <f>ROUND((J10+J10*I10),2)</f>
        <v>0</v>
      </c>
    </row>
    <row r="11" spans="1:11" ht="24.95" customHeight="1">
      <c r="A11" s="471" t="s">
        <v>582</v>
      </c>
      <c r="B11" s="448" t="s">
        <v>723</v>
      </c>
      <c r="C11" s="449" t="s">
        <v>583</v>
      </c>
      <c r="D11" s="49"/>
      <c r="E11" s="50"/>
      <c r="F11" s="431" t="s">
        <v>584</v>
      </c>
      <c r="G11" s="432">
        <v>20</v>
      </c>
      <c r="H11" s="53"/>
      <c r="I11" s="68">
        <v>0.08</v>
      </c>
      <c r="J11" s="370">
        <f t="shared" si="0"/>
        <v>0</v>
      </c>
      <c r="K11" s="434">
        <f>ROUND((J11+J11*I11),2)</f>
        <v>0</v>
      </c>
    </row>
    <row r="12" spans="1:11" ht="24.95" customHeight="1">
      <c r="A12" s="471" t="s">
        <v>585</v>
      </c>
      <c r="B12" s="448" t="s">
        <v>726</v>
      </c>
      <c r="C12" s="427" t="s">
        <v>587</v>
      </c>
      <c r="D12" s="56"/>
      <c r="E12" s="57"/>
      <c r="F12" s="321" t="s">
        <v>588</v>
      </c>
      <c r="G12" s="95">
        <v>1</v>
      </c>
      <c r="H12" s="53"/>
      <c r="I12" s="68">
        <v>0.08</v>
      </c>
      <c r="J12" s="370">
        <f t="shared" si="0"/>
        <v>0</v>
      </c>
      <c r="K12" s="434">
        <f>ROUND((J12+(J12*I12)),2)</f>
        <v>0</v>
      </c>
    </row>
    <row r="13" spans="1:11" ht="24.95" customHeight="1">
      <c r="A13" s="471" t="s">
        <v>589</v>
      </c>
      <c r="B13" s="448" t="s">
        <v>729</v>
      </c>
      <c r="C13" s="449" t="s">
        <v>590</v>
      </c>
      <c r="D13" s="49"/>
      <c r="E13" s="50"/>
      <c r="F13" s="431" t="s">
        <v>591</v>
      </c>
      <c r="G13" s="472">
        <v>5</v>
      </c>
      <c r="H13" s="53"/>
      <c r="I13" s="68">
        <v>0.08</v>
      </c>
      <c r="J13" s="370">
        <f t="shared" si="0"/>
        <v>0</v>
      </c>
      <c r="K13" s="434">
        <f>ROUND((J13+J13*I13),2)</f>
        <v>0</v>
      </c>
    </row>
    <row r="14" spans="1:11" ht="24.95" customHeight="1">
      <c r="A14" s="471" t="s">
        <v>592</v>
      </c>
      <c r="B14" s="448" t="s">
        <v>732</v>
      </c>
      <c r="C14" s="449" t="s">
        <v>593</v>
      </c>
      <c r="D14" s="49"/>
      <c r="E14" s="50"/>
      <c r="F14" s="431" t="s">
        <v>594</v>
      </c>
      <c r="G14" s="432">
        <v>3</v>
      </c>
      <c r="H14" s="53"/>
      <c r="I14" s="68">
        <v>0.08</v>
      </c>
      <c r="J14" s="370">
        <f t="shared" si="0"/>
        <v>0</v>
      </c>
      <c r="K14" s="434">
        <f>ROUND((J14+J14*I14),2)</f>
        <v>0</v>
      </c>
    </row>
    <row r="15" spans="1:11" ht="24.95" customHeight="1">
      <c r="A15" s="471" t="s">
        <v>595</v>
      </c>
      <c r="B15" s="448" t="s">
        <v>735</v>
      </c>
      <c r="C15" s="64" t="s">
        <v>596</v>
      </c>
      <c r="D15" s="64"/>
      <c r="E15" s="64"/>
      <c r="F15" s="66" t="s">
        <v>597</v>
      </c>
      <c r="G15" s="473">
        <v>6</v>
      </c>
      <c r="H15" s="53"/>
      <c r="I15" s="68">
        <v>0.08</v>
      </c>
      <c r="J15" s="370">
        <f t="shared" si="0"/>
        <v>0</v>
      </c>
      <c r="K15" s="434">
        <f>ROUND((J15+(J15*I15)),2)</f>
        <v>0</v>
      </c>
    </row>
    <row r="16" spans="1:11" ht="24.95" customHeight="1">
      <c r="A16" s="471" t="s">
        <v>598</v>
      </c>
      <c r="B16" s="448" t="s">
        <v>737</v>
      </c>
      <c r="C16" s="64" t="s">
        <v>600</v>
      </c>
      <c r="D16" s="64"/>
      <c r="E16" s="64"/>
      <c r="F16" s="66" t="s">
        <v>601</v>
      </c>
      <c r="G16" s="473">
        <v>3</v>
      </c>
      <c r="H16" s="53"/>
      <c r="I16" s="68">
        <v>0.08</v>
      </c>
      <c r="J16" s="474">
        <f t="shared" si="0"/>
        <v>0</v>
      </c>
      <c r="K16" s="434">
        <f>ROUND((J16+(J16*I16)),2)</f>
        <v>0</v>
      </c>
    </row>
    <row r="17" spans="1:11" ht="24.95" customHeight="1">
      <c r="A17" s="37" t="s">
        <v>602</v>
      </c>
      <c r="B17" s="448" t="s">
        <v>740</v>
      </c>
      <c r="C17" s="64" t="s">
        <v>604</v>
      </c>
      <c r="D17" s="49"/>
      <c r="E17" s="50"/>
      <c r="F17" s="66" t="s">
        <v>605</v>
      </c>
      <c r="G17" s="473">
        <v>2</v>
      </c>
      <c r="H17" s="53"/>
      <c r="I17" s="68">
        <v>0.08</v>
      </c>
      <c r="J17" s="474">
        <f t="shared" si="0"/>
        <v>0</v>
      </c>
      <c r="K17" s="434">
        <f t="shared" ref="K17:K33" si="1">ROUND((J17+J17*I17),2)</f>
        <v>0</v>
      </c>
    </row>
    <row r="18" spans="1:11" ht="24.95" customHeight="1">
      <c r="A18" s="37" t="s">
        <v>606</v>
      </c>
      <c r="B18" s="448" t="s">
        <v>743</v>
      </c>
      <c r="C18" s="64" t="s">
        <v>607</v>
      </c>
      <c r="D18" s="49"/>
      <c r="E18" s="50"/>
      <c r="F18" s="66" t="s">
        <v>608</v>
      </c>
      <c r="G18" s="473">
        <v>10</v>
      </c>
      <c r="H18" s="53"/>
      <c r="I18" s="68">
        <v>0.08</v>
      </c>
      <c r="J18" s="370">
        <f t="shared" si="0"/>
        <v>0</v>
      </c>
      <c r="K18" s="434">
        <f t="shared" si="1"/>
        <v>0</v>
      </c>
    </row>
    <row r="19" spans="1:11" ht="24.95" customHeight="1">
      <c r="A19" s="37" t="s">
        <v>609</v>
      </c>
      <c r="B19" s="448" t="s">
        <v>746</v>
      </c>
      <c r="C19" s="449" t="s">
        <v>610</v>
      </c>
      <c r="D19" s="49"/>
      <c r="E19" s="65"/>
      <c r="F19" s="431" t="s">
        <v>611</v>
      </c>
      <c r="G19" s="432">
        <v>3</v>
      </c>
      <c r="H19" s="67"/>
      <c r="I19" s="68">
        <v>0.08</v>
      </c>
      <c r="J19" s="433">
        <f t="shared" si="0"/>
        <v>0</v>
      </c>
      <c r="K19" s="434">
        <f t="shared" si="1"/>
        <v>0</v>
      </c>
    </row>
    <row r="20" spans="1:11" ht="24.95" customHeight="1">
      <c r="A20" s="37" t="s">
        <v>612</v>
      </c>
      <c r="B20" s="448" t="s">
        <v>749</v>
      </c>
      <c r="C20" s="449" t="s">
        <v>613</v>
      </c>
      <c r="D20" s="49"/>
      <c r="E20" s="50"/>
      <c r="F20" s="431" t="s">
        <v>614</v>
      </c>
      <c r="G20" s="432">
        <v>3</v>
      </c>
      <c r="H20" s="53"/>
      <c r="I20" s="68">
        <v>0.08</v>
      </c>
      <c r="J20" s="370">
        <f t="shared" si="0"/>
        <v>0</v>
      </c>
      <c r="K20" s="434">
        <f t="shared" si="1"/>
        <v>0</v>
      </c>
    </row>
    <row r="21" spans="1:11" ht="24.95" customHeight="1">
      <c r="A21" s="37" t="s">
        <v>615</v>
      </c>
      <c r="B21" s="448" t="s">
        <v>752</v>
      </c>
      <c r="C21" s="449" t="s">
        <v>616</v>
      </c>
      <c r="D21" s="49"/>
      <c r="E21" s="50"/>
      <c r="F21" s="431" t="s">
        <v>617</v>
      </c>
      <c r="G21" s="432">
        <v>25</v>
      </c>
      <c r="H21" s="53"/>
      <c r="I21" s="68">
        <v>0.08</v>
      </c>
      <c r="J21" s="370">
        <f t="shared" si="0"/>
        <v>0</v>
      </c>
      <c r="K21" s="434">
        <f t="shared" si="1"/>
        <v>0</v>
      </c>
    </row>
    <row r="22" spans="1:11" ht="24.95" customHeight="1">
      <c r="A22" s="37" t="s">
        <v>618</v>
      </c>
      <c r="B22" s="448" t="s">
        <v>754</v>
      </c>
      <c r="C22" s="449" t="s">
        <v>619</v>
      </c>
      <c r="D22" s="49"/>
      <c r="E22" s="50"/>
      <c r="F22" s="431" t="s">
        <v>620</v>
      </c>
      <c r="G22" s="432">
        <v>15</v>
      </c>
      <c r="H22" s="53"/>
      <c r="I22" s="68">
        <v>0.08</v>
      </c>
      <c r="J22" s="370">
        <f t="shared" si="0"/>
        <v>0</v>
      </c>
      <c r="K22" s="434">
        <f t="shared" si="1"/>
        <v>0</v>
      </c>
    </row>
    <row r="23" spans="1:11" ht="24.95" customHeight="1">
      <c r="A23" s="37" t="s">
        <v>621</v>
      </c>
      <c r="B23" s="448" t="s">
        <v>757</v>
      </c>
      <c r="C23" s="449" t="s">
        <v>622</v>
      </c>
      <c r="D23" s="49"/>
      <c r="E23" s="50"/>
      <c r="F23" s="431" t="s">
        <v>623</v>
      </c>
      <c r="G23" s="432">
        <v>9</v>
      </c>
      <c r="H23" s="53"/>
      <c r="I23" s="68">
        <v>0.08</v>
      </c>
      <c r="J23" s="370">
        <f t="shared" si="0"/>
        <v>0</v>
      </c>
      <c r="K23" s="434">
        <f t="shared" si="1"/>
        <v>0</v>
      </c>
    </row>
    <row r="24" spans="1:11" ht="55.5" customHeight="1">
      <c r="A24" s="37" t="s">
        <v>624</v>
      </c>
      <c r="B24" s="448" t="s">
        <v>760</v>
      </c>
      <c r="C24" s="449" t="s">
        <v>625</v>
      </c>
      <c r="D24" s="49"/>
      <c r="E24" s="50"/>
      <c r="F24" s="431" t="s">
        <v>626</v>
      </c>
      <c r="G24" s="432">
        <v>7</v>
      </c>
      <c r="H24" s="53"/>
      <c r="I24" s="68">
        <v>0.08</v>
      </c>
      <c r="J24" s="370">
        <f t="shared" si="0"/>
        <v>0</v>
      </c>
      <c r="K24" s="434">
        <f t="shared" si="1"/>
        <v>0</v>
      </c>
    </row>
    <row r="25" spans="1:11" ht="24.95" customHeight="1">
      <c r="A25" s="37" t="s">
        <v>627</v>
      </c>
      <c r="B25" s="448" t="s">
        <v>763</v>
      </c>
      <c r="C25" s="449" t="s">
        <v>628</v>
      </c>
      <c r="D25" s="49"/>
      <c r="E25" s="50"/>
      <c r="F25" s="431" t="s">
        <v>629</v>
      </c>
      <c r="G25" s="432">
        <v>6</v>
      </c>
      <c r="H25" s="53"/>
      <c r="I25" s="68">
        <v>0.08</v>
      </c>
      <c r="J25" s="370">
        <f t="shared" si="0"/>
        <v>0</v>
      </c>
      <c r="K25" s="434">
        <f t="shared" si="1"/>
        <v>0</v>
      </c>
    </row>
    <row r="26" spans="1:11" ht="33" customHeight="1">
      <c r="A26" s="37" t="s">
        <v>630</v>
      </c>
      <c r="B26" s="448" t="s">
        <v>766</v>
      </c>
      <c r="C26" s="449" t="s">
        <v>631</v>
      </c>
      <c r="D26" s="49"/>
      <c r="E26" s="50"/>
      <c r="F26" s="431" t="s">
        <v>632</v>
      </c>
      <c r="G26" s="432">
        <v>1</v>
      </c>
      <c r="H26" s="53"/>
      <c r="I26" s="68">
        <v>0.08</v>
      </c>
      <c r="J26" s="370">
        <f t="shared" si="0"/>
        <v>0</v>
      </c>
      <c r="K26" s="434">
        <f t="shared" si="1"/>
        <v>0</v>
      </c>
    </row>
    <row r="27" spans="1:11" ht="36.75" customHeight="1">
      <c r="A27" s="37" t="s">
        <v>633</v>
      </c>
      <c r="B27" s="448" t="s">
        <v>769</v>
      </c>
      <c r="C27" s="449" t="s">
        <v>634</v>
      </c>
      <c r="D27" s="49"/>
      <c r="E27" s="50"/>
      <c r="F27" s="431" t="s">
        <v>635</v>
      </c>
      <c r="G27" s="432">
        <v>10</v>
      </c>
      <c r="H27" s="53"/>
      <c r="I27" s="68">
        <v>0.08</v>
      </c>
      <c r="J27" s="370">
        <f t="shared" si="0"/>
        <v>0</v>
      </c>
      <c r="K27" s="434">
        <f t="shared" si="1"/>
        <v>0</v>
      </c>
    </row>
    <row r="28" spans="1:11" ht="24.95" customHeight="1">
      <c r="A28" s="37" t="s">
        <v>636</v>
      </c>
      <c r="B28" s="448" t="s">
        <v>772</v>
      </c>
      <c r="C28" s="449" t="s">
        <v>637</v>
      </c>
      <c r="D28" s="49"/>
      <c r="E28" s="50"/>
      <c r="F28" s="431" t="s">
        <v>638</v>
      </c>
      <c r="G28" s="432">
        <v>10</v>
      </c>
      <c r="H28" s="53"/>
      <c r="I28" s="68">
        <v>0.23</v>
      </c>
      <c r="J28" s="370">
        <f t="shared" si="0"/>
        <v>0</v>
      </c>
      <c r="K28" s="434">
        <f t="shared" si="1"/>
        <v>0</v>
      </c>
    </row>
    <row r="29" spans="1:11" s="476" customFormat="1" ht="24.95" customHeight="1">
      <c r="A29" s="475"/>
      <c r="B29" s="448" t="s">
        <v>775</v>
      </c>
      <c r="C29" s="449" t="s">
        <v>639</v>
      </c>
      <c r="D29" s="49"/>
      <c r="E29" s="65"/>
      <c r="F29" s="431" t="s">
        <v>640</v>
      </c>
      <c r="G29" s="432">
        <v>70</v>
      </c>
      <c r="H29" s="53"/>
      <c r="I29" s="68">
        <v>0.08</v>
      </c>
      <c r="J29" s="433">
        <f t="shared" si="0"/>
        <v>0</v>
      </c>
      <c r="K29" s="434">
        <f t="shared" si="1"/>
        <v>0</v>
      </c>
    </row>
    <row r="30" spans="1:11" ht="24.95" customHeight="1">
      <c r="A30" s="37"/>
      <c r="B30" s="448" t="s">
        <v>778</v>
      </c>
      <c r="C30" s="427" t="s">
        <v>642</v>
      </c>
      <c r="D30" s="56"/>
      <c r="E30" s="57"/>
      <c r="F30" s="95" t="s">
        <v>643</v>
      </c>
      <c r="G30" s="95">
        <v>3</v>
      </c>
      <c r="H30" s="53"/>
      <c r="I30" s="68">
        <v>0.23</v>
      </c>
      <c r="J30" s="370">
        <f t="shared" si="0"/>
        <v>0</v>
      </c>
      <c r="K30" s="434">
        <f t="shared" si="1"/>
        <v>0</v>
      </c>
    </row>
    <row r="31" spans="1:11" ht="24.95" customHeight="1">
      <c r="A31" s="37"/>
      <c r="B31" s="448" t="s">
        <v>781</v>
      </c>
      <c r="C31" s="449" t="s">
        <v>644</v>
      </c>
      <c r="D31" s="49"/>
      <c r="E31" s="50"/>
      <c r="F31" s="431" t="s">
        <v>555</v>
      </c>
      <c r="G31" s="432">
        <v>7</v>
      </c>
      <c r="H31" s="53"/>
      <c r="I31" s="68">
        <v>0.08</v>
      </c>
      <c r="J31" s="433">
        <f t="shared" si="0"/>
        <v>0</v>
      </c>
      <c r="K31" s="434">
        <f t="shared" si="1"/>
        <v>0</v>
      </c>
    </row>
    <row r="32" spans="1:11" ht="24.95" customHeight="1">
      <c r="A32" s="475"/>
      <c r="B32" s="448" t="s">
        <v>784</v>
      </c>
      <c r="C32" s="449" t="s">
        <v>645</v>
      </c>
      <c r="D32" s="49"/>
      <c r="E32" s="65"/>
      <c r="F32" s="431" t="s">
        <v>646</v>
      </c>
      <c r="G32" s="432">
        <v>8</v>
      </c>
      <c r="H32" s="67"/>
      <c r="I32" s="68">
        <v>0.08</v>
      </c>
      <c r="J32" s="433">
        <f t="shared" si="0"/>
        <v>0</v>
      </c>
      <c r="K32" s="434">
        <f t="shared" si="1"/>
        <v>0</v>
      </c>
    </row>
    <row r="33" spans="1:11" ht="24.95" customHeight="1">
      <c r="A33" s="37"/>
      <c r="B33" s="448" t="s">
        <v>787</v>
      </c>
      <c r="C33" s="449" t="s">
        <v>648</v>
      </c>
      <c r="D33" s="49"/>
      <c r="E33" s="50"/>
      <c r="F33" s="431" t="s">
        <v>649</v>
      </c>
      <c r="G33" s="432">
        <v>2</v>
      </c>
      <c r="H33" s="53"/>
      <c r="I33" s="68">
        <v>0.08</v>
      </c>
      <c r="J33" s="370">
        <f t="shared" si="0"/>
        <v>0</v>
      </c>
      <c r="K33" s="434">
        <f t="shared" si="1"/>
        <v>0</v>
      </c>
    </row>
    <row r="34" spans="1:11" ht="27" customHeight="1">
      <c r="B34" s="564" t="s">
        <v>919</v>
      </c>
      <c r="C34" s="564"/>
      <c r="D34" s="564"/>
      <c r="E34" s="564"/>
      <c r="F34" s="564"/>
      <c r="G34" s="564"/>
      <c r="H34" s="564"/>
      <c r="I34" s="564"/>
      <c r="J34" s="455">
        <f>SUM(J7:J33)</f>
        <v>0</v>
      </c>
      <c r="K34" s="455">
        <f>SUM(K7:K33)</f>
        <v>0</v>
      </c>
    </row>
    <row r="35" spans="1:11">
      <c r="B35" s="456"/>
      <c r="C35" s="457"/>
      <c r="D35" s="458"/>
      <c r="E35" s="458"/>
      <c r="F35" s="477"/>
      <c r="G35" s="478"/>
      <c r="H35" s="460"/>
      <c r="I35" s="479"/>
      <c r="J35" s="460"/>
      <c r="K35" s="460"/>
    </row>
    <row r="36" spans="1:11" ht="90.75" customHeight="1">
      <c r="B36" s="459" t="s">
        <v>1181</v>
      </c>
      <c r="C36" s="566" t="s">
        <v>651</v>
      </c>
      <c r="D36" s="566"/>
      <c r="E36" s="566"/>
      <c r="F36" s="566"/>
      <c r="G36" s="478"/>
      <c r="H36" s="460"/>
      <c r="I36" s="463" t="s">
        <v>204</v>
      </c>
      <c r="J36" s="460"/>
      <c r="K36" s="460"/>
    </row>
    <row r="37" spans="1:11" ht="39" customHeight="1">
      <c r="C37" s="567" t="s">
        <v>1182</v>
      </c>
      <c r="D37" s="567"/>
      <c r="E37" s="567"/>
      <c r="F37" s="567"/>
    </row>
    <row r="38" spans="1:11" ht="33" customHeight="1">
      <c r="B38" s="576" t="s">
        <v>1189</v>
      </c>
      <c r="C38" s="576"/>
      <c r="D38" s="576"/>
      <c r="E38" s="576"/>
      <c r="F38" s="576"/>
      <c r="G38" s="576"/>
      <c r="H38" s="576"/>
      <c r="I38" s="576"/>
      <c r="J38" s="576"/>
      <c r="K38" s="576"/>
    </row>
  </sheetData>
  <mergeCells count="4">
    <mergeCell ref="B34:I34"/>
    <mergeCell ref="C36:F36"/>
    <mergeCell ref="C37:F37"/>
    <mergeCell ref="B38:K38"/>
  </mergeCells>
  <conditionalFormatting sqref="J16:J29">
    <cfRule type="expression" dxfId="21" priority="2">
      <formula>$G17=I15</formula>
    </cfRule>
  </conditionalFormatting>
  <conditionalFormatting sqref="J30">
    <cfRule type="expression" dxfId="20" priority="3">
      <formula>$G31=I29</formula>
    </cfRule>
  </conditionalFormatting>
  <conditionalFormatting sqref="K33">
    <cfRule type="expression" dxfId="19" priority="4">
      <formula>$G33=J32</formula>
    </cfRule>
  </conditionalFormatting>
  <conditionalFormatting sqref="K33">
    <cfRule type="expression" dxfId="18" priority="5">
      <formula>$G33=J32</formula>
    </cfRule>
  </conditionalFormatting>
  <conditionalFormatting sqref="K25:K32">
    <cfRule type="expression" dxfId="17" priority="6">
      <formula>$G25=J24</formula>
    </cfRule>
  </conditionalFormatting>
  <conditionalFormatting sqref="K25:K32">
    <cfRule type="expression" dxfId="16" priority="7">
      <formula>$G25=J24</formula>
    </cfRule>
  </conditionalFormatting>
  <conditionalFormatting sqref="J31:J32">
    <cfRule type="expression" dxfId="15" priority="8">
      <formula>$G32=I30</formula>
    </cfRule>
  </conditionalFormatting>
  <conditionalFormatting sqref="J33">
    <cfRule type="expression" dxfId="14" priority="9">
      <formula>$G33=I32</formula>
    </cfRule>
  </conditionalFormatting>
  <conditionalFormatting sqref="J8">
    <cfRule type="expression" dxfId="13" priority="10">
      <formula>$G8=I7</formula>
    </cfRule>
  </conditionalFormatting>
  <pageMargins left="0.23611111111111099" right="0.23611111111111099" top="0.74791666666666701" bottom="0.74791666666666701" header="0.51180555555555496" footer="0.51180555555555496"/>
  <pageSetup paperSize="9" firstPageNumber="0" fitToHeight="4" orientation="landscape" r:id="rId1"/>
  <headerFooter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32"/>
  <sheetViews>
    <sheetView topLeftCell="B1" zoomScale="80" zoomScaleNormal="80" workbookViewId="0">
      <selection activeCell="B28" sqref="B28:I28"/>
    </sheetView>
  </sheetViews>
  <sheetFormatPr defaultRowHeight="14.25"/>
  <cols>
    <col min="1" max="1" width="6.125" style="3" hidden="1" customWidth="1"/>
    <col min="2" max="2" width="5.25" style="4" customWidth="1"/>
    <col min="3" max="3" width="57.875" style="5" customWidth="1"/>
    <col min="4" max="4" width="20.125" style="6" customWidth="1"/>
    <col min="5" max="5" width="13" style="6" customWidth="1"/>
    <col min="6" max="6" width="17" style="3" customWidth="1"/>
    <col min="7" max="7" width="9.75" style="7" customWidth="1"/>
    <col min="8" max="8" width="9.25" style="8" customWidth="1"/>
    <col min="9" max="9" width="6.125" style="4" customWidth="1"/>
    <col min="10" max="11" width="9.25" style="8" customWidth="1"/>
    <col min="12" max="1025" width="9" style="4" customWidth="1"/>
  </cols>
  <sheetData>
    <row r="1" spans="1:11" s="271" customFormat="1" ht="15">
      <c r="A1" s="9" t="s">
        <v>345</v>
      </c>
      <c r="B1" s="9" t="s">
        <v>4</v>
      </c>
      <c r="C1" s="480"/>
      <c r="D1" s="481"/>
      <c r="E1" s="481"/>
      <c r="G1" s="482"/>
      <c r="H1" s="483"/>
      <c r="I1" s="484"/>
      <c r="J1" s="485"/>
      <c r="K1" s="485"/>
    </row>
    <row r="2" spans="1:11" s="271" customFormat="1" ht="15">
      <c r="A2" s="16" t="s">
        <v>346</v>
      </c>
      <c r="B2" s="498" t="s">
        <v>982</v>
      </c>
      <c r="C2" s="480"/>
      <c r="D2" s="481"/>
      <c r="E2" s="481"/>
      <c r="G2" s="482"/>
      <c r="H2" s="483"/>
      <c r="I2" s="484"/>
      <c r="J2" s="485"/>
      <c r="K2" s="485"/>
    </row>
    <row r="3" spans="1:11" s="271" customFormat="1" ht="15">
      <c r="A3" s="267"/>
      <c r="C3" s="480"/>
      <c r="D3" s="481"/>
      <c r="E3" s="481"/>
      <c r="G3" s="482"/>
      <c r="H3" s="483"/>
      <c r="I3" s="484"/>
      <c r="J3" s="485"/>
      <c r="K3" s="485"/>
    </row>
    <row r="4" spans="1:11" s="271" customFormat="1" ht="15">
      <c r="A4" s="267"/>
      <c r="C4" s="480"/>
      <c r="D4" s="481"/>
      <c r="E4" s="481"/>
      <c r="F4" s="271" t="s">
        <v>5</v>
      </c>
      <c r="G4" s="482"/>
      <c r="H4" s="483"/>
      <c r="I4" s="484"/>
      <c r="J4" s="485"/>
      <c r="K4" s="485"/>
    </row>
    <row r="5" spans="1:11" s="271" customFormat="1" ht="25.5" customHeight="1">
      <c r="A5" s="267"/>
      <c r="B5" s="486" t="s">
        <v>1096</v>
      </c>
      <c r="C5" s="480"/>
      <c r="D5" s="481"/>
      <c r="E5" s="481"/>
      <c r="G5" s="482"/>
      <c r="H5" s="483"/>
      <c r="I5" s="484"/>
      <c r="J5" s="485"/>
      <c r="K5" s="485"/>
    </row>
    <row r="6" spans="1:11" ht="52.5" customHeight="1">
      <c r="B6" s="51" t="s">
        <v>7</v>
      </c>
      <c r="C6" s="51" t="s">
        <v>8</v>
      </c>
      <c r="D6" s="487" t="s">
        <v>9</v>
      </c>
      <c r="E6" s="487" t="s">
        <v>10</v>
      </c>
      <c r="F6" s="320" t="s">
        <v>1188</v>
      </c>
      <c r="G6" s="51" t="s">
        <v>12</v>
      </c>
      <c r="H6" s="488" t="s">
        <v>13</v>
      </c>
      <c r="I6" s="489" t="s">
        <v>14</v>
      </c>
      <c r="J6" s="490" t="s">
        <v>15</v>
      </c>
      <c r="K6" s="490" t="s">
        <v>16</v>
      </c>
    </row>
    <row r="7" spans="1:11" ht="30" customHeight="1">
      <c r="A7" s="37" t="s">
        <v>652</v>
      </c>
      <c r="B7" s="38" t="s">
        <v>921</v>
      </c>
      <c r="C7" s="48" t="s">
        <v>654</v>
      </c>
      <c r="D7" s="49"/>
      <c r="E7" s="50"/>
      <c r="F7" s="51" t="s">
        <v>655</v>
      </c>
      <c r="G7" s="118">
        <v>5</v>
      </c>
      <c r="H7" s="53"/>
      <c r="I7" s="44">
        <v>0.08</v>
      </c>
      <c r="J7" s="370">
        <f t="shared" ref="J7:J27" si="0">ROUND((G7*H7),2)</f>
        <v>0</v>
      </c>
      <c r="K7" s="46">
        <f t="shared" ref="K7:K26" si="1">ROUND((J7+(J7*I7)),2)</f>
        <v>0</v>
      </c>
    </row>
    <row r="8" spans="1:11" ht="30" customHeight="1">
      <c r="A8" s="37" t="s">
        <v>656</v>
      </c>
      <c r="B8" s="38" t="s">
        <v>924</v>
      </c>
      <c r="C8" s="48" t="s">
        <v>657</v>
      </c>
      <c r="D8" s="49"/>
      <c r="E8" s="50"/>
      <c r="F8" s="51" t="s">
        <v>658</v>
      </c>
      <c r="G8" s="118">
        <v>3</v>
      </c>
      <c r="H8" s="53"/>
      <c r="I8" s="44">
        <v>0.08</v>
      </c>
      <c r="J8" s="370">
        <f t="shared" si="0"/>
        <v>0</v>
      </c>
      <c r="K8" s="46">
        <f t="shared" si="1"/>
        <v>0</v>
      </c>
    </row>
    <row r="9" spans="1:11" ht="30" customHeight="1">
      <c r="A9" s="37" t="s">
        <v>659</v>
      </c>
      <c r="B9" s="38" t="s">
        <v>927</v>
      </c>
      <c r="C9" s="48" t="s">
        <v>661</v>
      </c>
      <c r="D9" s="49"/>
      <c r="E9" s="50"/>
      <c r="F9" s="51" t="s">
        <v>662</v>
      </c>
      <c r="G9" s="118">
        <v>330</v>
      </c>
      <c r="H9" s="53"/>
      <c r="I9" s="44">
        <v>0.08</v>
      </c>
      <c r="J9" s="370">
        <f t="shared" si="0"/>
        <v>0</v>
      </c>
      <c r="K9" s="46">
        <f t="shared" si="1"/>
        <v>0</v>
      </c>
    </row>
    <row r="10" spans="1:11" ht="30" customHeight="1">
      <c r="A10" s="37" t="s">
        <v>663</v>
      </c>
      <c r="B10" s="38" t="s">
        <v>930</v>
      </c>
      <c r="C10" s="48" t="s">
        <v>664</v>
      </c>
      <c r="D10" s="49"/>
      <c r="E10" s="50"/>
      <c r="F10" s="51" t="s">
        <v>665</v>
      </c>
      <c r="G10" s="118">
        <v>150</v>
      </c>
      <c r="H10" s="53"/>
      <c r="I10" s="44">
        <v>0.08</v>
      </c>
      <c r="J10" s="370">
        <f t="shared" si="0"/>
        <v>0</v>
      </c>
      <c r="K10" s="46">
        <f t="shared" si="1"/>
        <v>0</v>
      </c>
    </row>
    <row r="11" spans="1:11" ht="30" customHeight="1">
      <c r="A11" s="37" t="s">
        <v>666</v>
      </c>
      <c r="B11" s="38" t="s">
        <v>933</v>
      </c>
      <c r="C11" s="48" t="s">
        <v>667</v>
      </c>
      <c r="D11" s="49"/>
      <c r="E11" s="50"/>
      <c r="F11" s="51" t="s">
        <v>668</v>
      </c>
      <c r="G11" s="118">
        <v>15</v>
      </c>
      <c r="H11" s="53"/>
      <c r="I11" s="44">
        <v>0.08</v>
      </c>
      <c r="J11" s="370">
        <f t="shared" si="0"/>
        <v>0</v>
      </c>
      <c r="K11" s="46">
        <f t="shared" si="1"/>
        <v>0</v>
      </c>
    </row>
    <row r="12" spans="1:11" ht="30" customHeight="1">
      <c r="A12" s="37" t="s">
        <v>669</v>
      </c>
      <c r="B12" s="38" t="s">
        <v>935</v>
      </c>
      <c r="C12" s="48" t="s">
        <v>670</v>
      </c>
      <c r="D12" s="49"/>
      <c r="E12" s="50"/>
      <c r="F12" s="51" t="s">
        <v>671</v>
      </c>
      <c r="G12" s="118">
        <v>20</v>
      </c>
      <c r="H12" s="53"/>
      <c r="I12" s="44">
        <v>0.08</v>
      </c>
      <c r="J12" s="370">
        <f t="shared" si="0"/>
        <v>0</v>
      </c>
      <c r="K12" s="46">
        <f t="shared" si="1"/>
        <v>0</v>
      </c>
    </row>
    <row r="13" spans="1:11" ht="30" customHeight="1">
      <c r="A13" s="37" t="s">
        <v>672</v>
      </c>
      <c r="B13" s="38" t="s">
        <v>937</v>
      </c>
      <c r="C13" s="48" t="s">
        <v>673</v>
      </c>
      <c r="D13" s="49"/>
      <c r="E13" s="50"/>
      <c r="F13" s="51" t="s">
        <v>674</v>
      </c>
      <c r="G13" s="118">
        <v>6</v>
      </c>
      <c r="H13" s="53"/>
      <c r="I13" s="44">
        <v>0.08</v>
      </c>
      <c r="J13" s="370">
        <f t="shared" si="0"/>
        <v>0</v>
      </c>
      <c r="K13" s="46">
        <f t="shared" si="1"/>
        <v>0</v>
      </c>
    </row>
    <row r="14" spans="1:11" ht="30" customHeight="1">
      <c r="A14" s="37" t="s">
        <v>675</v>
      </c>
      <c r="B14" s="38" t="s">
        <v>940</v>
      </c>
      <c r="C14" s="48" t="s">
        <v>677</v>
      </c>
      <c r="D14" s="49"/>
      <c r="E14" s="50"/>
      <c r="F14" s="51" t="s">
        <v>678</v>
      </c>
      <c r="G14" s="118">
        <v>160</v>
      </c>
      <c r="H14" s="53"/>
      <c r="I14" s="44">
        <v>0.08</v>
      </c>
      <c r="J14" s="370">
        <f t="shared" si="0"/>
        <v>0</v>
      </c>
      <c r="K14" s="46">
        <f t="shared" si="1"/>
        <v>0</v>
      </c>
    </row>
    <row r="15" spans="1:11" ht="30" customHeight="1">
      <c r="A15" s="37" t="s">
        <v>679</v>
      </c>
      <c r="B15" s="38" t="s">
        <v>943</v>
      </c>
      <c r="C15" s="427" t="s">
        <v>680</v>
      </c>
      <c r="D15" s="56"/>
      <c r="E15" s="57"/>
      <c r="F15" s="58" t="s">
        <v>681</v>
      </c>
      <c r="G15" s="95">
        <v>3</v>
      </c>
      <c r="H15" s="53"/>
      <c r="I15" s="44">
        <v>0.08</v>
      </c>
      <c r="J15" s="370">
        <f t="shared" si="0"/>
        <v>0</v>
      </c>
      <c r="K15" s="46">
        <f t="shared" si="1"/>
        <v>0</v>
      </c>
    </row>
    <row r="16" spans="1:11" ht="30" customHeight="1">
      <c r="A16" s="37" t="s">
        <v>682</v>
      </c>
      <c r="B16" s="38" t="s">
        <v>945</v>
      </c>
      <c r="C16" s="427" t="s">
        <v>683</v>
      </c>
      <c r="D16" s="56"/>
      <c r="E16" s="57"/>
      <c r="F16" s="58" t="s">
        <v>684</v>
      </c>
      <c r="G16" s="95">
        <v>1</v>
      </c>
      <c r="H16" s="53"/>
      <c r="I16" s="44">
        <v>0.08</v>
      </c>
      <c r="J16" s="370">
        <f t="shared" si="0"/>
        <v>0</v>
      </c>
      <c r="K16" s="46">
        <f t="shared" si="1"/>
        <v>0</v>
      </c>
    </row>
    <row r="17" spans="1:11" ht="30" customHeight="1">
      <c r="A17" s="37" t="s">
        <v>685</v>
      </c>
      <c r="B17" s="38" t="s">
        <v>947</v>
      </c>
      <c r="C17" s="64" t="s">
        <v>686</v>
      </c>
      <c r="D17" s="49"/>
      <c r="E17" s="50"/>
      <c r="F17" s="66" t="s">
        <v>687</v>
      </c>
      <c r="G17" s="472">
        <v>2</v>
      </c>
      <c r="H17" s="53"/>
      <c r="I17" s="44">
        <v>0.08</v>
      </c>
      <c r="J17" s="370">
        <f t="shared" si="0"/>
        <v>0</v>
      </c>
      <c r="K17" s="46">
        <f t="shared" si="1"/>
        <v>0</v>
      </c>
    </row>
    <row r="18" spans="1:11" ht="30" customHeight="1">
      <c r="A18" s="37" t="s">
        <v>688</v>
      </c>
      <c r="B18" s="38" t="s">
        <v>949</v>
      </c>
      <c r="C18" s="64" t="s">
        <v>689</v>
      </c>
      <c r="D18" s="49"/>
      <c r="E18" s="50"/>
      <c r="F18" s="66" t="s">
        <v>690</v>
      </c>
      <c r="G18" s="472">
        <v>2</v>
      </c>
      <c r="H18" s="53"/>
      <c r="I18" s="44">
        <v>0.08</v>
      </c>
      <c r="J18" s="370">
        <f t="shared" si="0"/>
        <v>0</v>
      </c>
      <c r="K18" s="46">
        <f t="shared" si="1"/>
        <v>0</v>
      </c>
    </row>
    <row r="19" spans="1:11" ht="30.75" customHeight="1">
      <c r="A19" s="37" t="s">
        <v>691</v>
      </c>
      <c r="B19" s="38" t="s">
        <v>951</v>
      </c>
      <c r="C19" s="64" t="s">
        <v>692</v>
      </c>
      <c r="D19" s="49"/>
      <c r="E19" s="65"/>
      <c r="F19" s="66" t="s">
        <v>693</v>
      </c>
      <c r="G19" s="472">
        <v>1</v>
      </c>
      <c r="H19" s="53"/>
      <c r="I19" s="44">
        <v>0.08</v>
      </c>
      <c r="J19" s="370">
        <f t="shared" si="0"/>
        <v>0</v>
      </c>
      <c r="K19" s="46">
        <f t="shared" si="1"/>
        <v>0</v>
      </c>
    </row>
    <row r="20" spans="1:11" ht="33" customHeight="1">
      <c r="A20" s="37" t="s">
        <v>694</v>
      </c>
      <c r="B20" s="38" t="s">
        <v>954</v>
      </c>
      <c r="C20" s="48" t="s">
        <v>695</v>
      </c>
      <c r="D20" s="49"/>
      <c r="E20" s="50"/>
      <c r="F20" s="51" t="s">
        <v>696</v>
      </c>
      <c r="G20" s="118">
        <v>120</v>
      </c>
      <c r="H20" s="53"/>
      <c r="I20" s="44">
        <v>0.08</v>
      </c>
      <c r="J20" s="370">
        <f t="shared" si="0"/>
        <v>0</v>
      </c>
      <c r="K20" s="46">
        <f t="shared" si="1"/>
        <v>0</v>
      </c>
    </row>
    <row r="21" spans="1:11" ht="30.75" customHeight="1">
      <c r="A21" s="37"/>
      <c r="B21" s="38" t="s">
        <v>956</v>
      </c>
      <c r="C21" s="427" t="s">
        <v>697</v>
      </c>
      <c r="D21" s="56"/>
      <c r="E21" s="57"/>
      <c r="F21" s="58" t="s">
        <v>698</v>
      </c>
      <c r="G21" s="95">
        <v>1</v>
      </c>
      <c r="H21" s="53"/>
      <c r="I21" s="44">
        <v>0.08</v>
      </c>
      <c r="J21" s="370">
        <f t="shared" si="0"/>
        <v>0</v>
      </c>
      <c r="K21" s="46">
        <f t="shared" si="1"/>
        <v>0</v>
      </c>
    </row>
    <row r="22" spans="1:11" ht="35.25" customHeight="1">
      <c r="A22" s="37"/>
      <c r="B22" s="38" t="s">
        <v>958</v>
      </c>
      <c r="C22" s="48" t="s">
        <v>699</v>
      </c>
      <c r="D22" s="49"/>
      <c r="E22" s="50"/>
      <c r="F22" s="51" t="s">
        <v>700</v>
      </c>
      <c r="G22" s="118">
        <v>1</v>
      </c>
      <c r="H22" s="53"/>
      <c r="I22" s="44">
        <v>0.08</v>
      </c>
      <c r="J22" s="370">
        <f t="shared" si="0"/>
        <v>0</v>
      </c>
      <c r="K22" s="46">
        <f t="shared" si="1"/>
        <v>0</v>
      </c>
    </row>
    <row r="23" spans="1:11" ht="48" customHeight="1">
      <c r="A23" s="37"/>
      <c r="B23" s="38" t="s">
        <v>960</v>
      </c>
      <c r="C23" s="48" t="s">
        <v>701</v>
      </c>
      <c r="D23" s="49"/>
      <c r="E23" s="50"/>
      <c r="F23" s="51" t="s">
        <v>702</v>
      </c>
      <c r="G23" s="118">
        <v>200</v>
      </c>
      <c r="H23" s="53"/>
      <c r="I23" s="44">
        <v>0.08</v>
      </c>
      <c r="J23" s="370">
        <f t="shared" si="0"/>
        <v>0</v>
      </c>
      <c r="K23" s="46">
        <f t="shared" si="1"/>
        <v>0</v>
      </c>
    </row>
    <row r="24" spans="1:11" ht="38.25" customHeight="1">
      <c r="A24" s="37"/>
      <c r="B24" s="38" t="s">
        <v>963</v>
      </c>
      <c r="C24" s="48" t="s">
        <v>703</v>
      </c>
      <c r="D24" s="49"/>
      <c r="E24" s="50"/>
      <c r="F24" s="51" t="s">
        <v>704</v>
      </c>
      <c r="G24" s="118">
        <v>3</v>
      </c>
      <c r="H24" s="53"/>
      <c r="I24" s="44">
        <v>0.08</v>
      </c>
      <c r="J24" s="370">
        <f t="shared" si="0"/>
        <v>0</v>
      </c>
      <c r="K24" s="46">
        <f t="shared" si="1"/>
        <v>0</v>
      </c>
    </row>
    <row r="25" spans="1:11" ht="24.95" customHeight="1">
      <c r="A25" s="37"/>
      <c r="B25" s="38" t="s">
        <v>966</v>
      </c>
      <c r="C25" s="491" t="s">
        <v>705</v>
      </c>
      <c r="D25" s="49"/>
      <c r="E25" s="65"/>
      <c r="F25" s="66" t="s">
        <v>706</v>
      </c>
      <c r="G25" s="473">
        <v>10</v>
      </c>
      <c r="H25" s="422"/>
      <c r="I25" s="429">
        <v>0.08</v>
      </c>
      <c r="J25" s="70">
        <f t="shared" si="0"/>
        <v>0</v>
      </c>
      <c r="K25" s="70">
        <f t="shared" si="1"/>
        <v>0</v>
      </c>
    </row>
    <row r="26" spans="1:11" ht="57" customHeight="1">
      <c r="A26" s="37"/>
      <c r="B26" s="38" t="s">
        <v>968</v>
      </c>
      <c r="C26" s="430" t="s">
        <v>707</v>
      </c>
      <c r="D26" s="49"/>
      <c r="E26" s="65"/>
      <c r="F26" s="431" t="s">
        <v>708</v>
      </c>
      <c r="G26" s="432">
        <v>1</v>
      </c>
      <c r="H26" s="422"/>
      <c r="I26" s="68">
        <v>0.08</v>
      </c>
      <c r="J26" s="433">
        <f t="shared" si="0"/>
        <v>0</v>
      </c>
      <c r="K26" s="434">
        <f t="shared" si="1"/>
        <v>0</v>
      </c>
    </row>
    <row r="27" spans="1:11" ht="52.5" customHeight="1">
      <c r="A27" s="37"/>
      <c r="B27" s="38" t="s">
        <v>986</v>
      </c>
      <c r="C27" s="430" t="s">
        <v>707</v>
      </c>
      <c r="D27" s="49"/>
      <c r="E27" s="65"/>
      <c r="F27" s="431" t="s">
        <v>709</v>
      </c>
      <c r="G27" s="432">
        <v>1</v>
      </c>
      <c r="H27" s="53"/>
      <c r="I27" s="68">
        <v>0.08</v>
      </c>
      <c r="J27" s="433">
        <f t="shared" si="0"/>
        <v>0</v>
      </c>
      <c r="K27" s="434">
        <f>ROUND((J27+J27*I27),2)</f>
        <v>0</v>
      </c>
    </row>
    <row r="28" spans="1:11" ht="52.5" customHeight="1">
      <c r="B28" s="553" t="s">
        <v>987</v>
      </c>
      <c r="C28" s="553"/>
      <c r="D28" s="553"/>
      <c r="E28" s="553"/>
      <c r="F28" s="553"/>
      <c r="G28" s="553"/>
      <c r="H28" s="553"/>
      <c r="I28" s="553"/>
      <c r="J28" s="347">
        <f>SUM(J7:J27)</f>
        <v>0</v>
      </c>
      <c r="K28" s="96">
        <f>SUM(K7:K27)</f>
        <v>0</v>
      </c>
    </row>
    <row r="29" spans="1:11">
      <c r="C29" s="492"/>
      <c r="F29" s="4"/>
      <c r="G29" s="493"/>
      <c r="H29" s="494"/>
      <c r="I29" s="495"/>
      <c r="J29" s="496"/>
      <c r="K29" s="496"/>
    </row>
    <row r="30" spans="1:11">
      <c r="B30" s="121"/>
      <c r="C30" s="492"/>
      <c r="F30" s="4"/>
      <c r="G30" s="493"/>
      <c r="H30" s="494"/>
      <c r="I30" s="495"/>
      <c r="J30" s="496"/>
      <c r="K30" s="496"/>
    </row>
    <row r="31" spans="1:11">
      <c r="C31" s="492"/>
      <c r="F31" s="4"/>
      <c r="G31" s="493"/>
      <c r="H31" s="494"/>
      <c r="I31" s="463" t="s">
        <v>204</v>
      </c>
      <c r="J31" s="496"/>
      <c r="K31" s="496"/>
    </row>
    <row r="32" spans="1:11" ht="50.25" customHeight="1">
      <c r="B32" s="557" t="s">
        <v>1189</v>
      </c>
      <c r="C32" s="557"/>
      <c r="D32" s="557"/>
      <c r="E32" s="557"/>
      <c r="F32" s="557"/>
      <c r="G32" s="557"/>
      <c r="H32" s="557"/>
      <c r="I32" s="557"/>
      <c r="J32" s="557"/>
      <c r="K32" s="557"/>
    </row>
  </sheetData>
  <mergeCells count="2">
    <mergeCell ref="B28:I28"/>
    <mergeCell ref="B32:K32"/>
  </mergeCells>
  <conditionalFormatting sqref="J7:J20">
    <cfRule type="expression" dxfId="31" priority="2">
      <formula>$G6=I6</formula>
    </cfRule>
  </conditionalFormatting>
  <conditionalFormatting sqref="J21 H25:H26">
    <cfRule type="expression" dxfId="30" priority="3">
      <formula>$G21=E20</formula>
    </cfRule>
  </conditionalFormatting>
  <conditionalFormatting sqref="H23">
    <cfRule type="expression" dxfId="29" priority="4">
      <formula>$G23=G22</formula>
    </cfRule>
  </conditionalFormatting>
  <conditionalFormatting sqref="H24">
    <cfRule type="expression" dxfId="28" priority="5">
      <formula>$G24=G23</formula>
    </cfRule>
  </conditionalFormatting>
  <conditionalFormatting sqref="J22:J24">
    <cfRule type="expression" dxfId="27" priority="6">
      <formula>$G22=I21</formula>
    </cfRule>
  </conditionalFormatting>
  <conditionalFormatting sqref="J26">
    <cfRule type="expression" dxfId="26" priority="7">
      <formula>$G26=I25</formula>
    </cfRule>
  </conditionalFormatting>
  <pageMargins left="0.23611111111111099" right="0.23611111111111099" top="0.74791666666666701" bottom="0.74791666666666701" header="0.51180555555555496" footer="0.51180555555555496"/>
  <pageSetup paperSize="9" scale="84" firstPageNumber="0" fitToHeight="3" orientation="landscape" r:id="rId1"/>
  <headerFooter>
    <oddFooter>&amp;CStrona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113"/>
  <sheetViews>
    <sheetView topLeftCell="A87" zoomScale="90" zoomScaleNormal="90" zoomScalePageLayoutView="90" workbookViewId="0">
      <selection sqref="A1:J114"/>
    </sheetView>
  </sheetViews>
  <sheetFormatPr defaultRowHeight="14.25"/>
  <cols>
    <col min="1" max="1" width="7" style="74" customWidth="1"/>
    <col min="2" max="2" width="35" style="74" customWidth="1"/>
    <col min="3" max="3" width="26.25" style="74" customWidth="1"/>
    <col min="4" max="4" width="15.625" style="73" customWidth="1"/>
    <col min="5" max="5" width="13.25" style="74" customWidth="1"/>
    <col min="6" max="6" width="9.875" style="74" customWidth="1"/>
    <col min="7" max="7" width="10.25" style="497" customWidth="1"/>
    <col min="8" max="8" width="6.5" style="74" customWidth="1"/>
    <col min="9" max="9" width="13.125" style="74" customWidth="1"/>
    <col min="10" max="10" width="13.25" style="74" customWidth="1"/>
    <col min="11" max="1025" width="10" style="74" customWidth="1"/>
  </cols>
  <sheetData>
    <row r="1" spans="1:10" ht="15">
      <c r="A1" s="9" t="s">
        <v>4</v>
      </c>
    </row>
    <row r="2" spans="1:10" ht="15">
      <c r="A2" s="498" t="s">
        <v>982</v>
      </c>
    </row>
    <row r="3" spans="1:10" ht="15">
      <c r="A3" s="499"/>
    </row>
    <row r="4" spans="1:10" ht="15">
      <c r="A4" s="499"/>
      <c r="E4" s="500" t="s">
        <v>5</v>
      </c>
    </row>
    <row r="5" spans="1:10">
      <c r="A5" s="331" t="s">
        <v>1097</v>
      </c>
      <c r="F5" s="206"/>
    </row>
    <row r="6" spans="1:10" ht="56.25" customHeight="1">
      <c r="A6" s="501" t="s">
        <v>7</v>
      </c>
      <c r="B6" s="501" t="s">
        <v>8</v>
      </c>
      <c r="C6" s="501" t="s">
        <v>9</v>
      </c>
      <c r="D6" s="502" t="s">
        <v>10</v>
      </c>
      <c r="E6" s="320" t="s">
        <v>1188</v>
      </c>
      <c r="F6" s="504" t="s">
        <v>12</v>
      </c>
      <c r="G6" s="505" t="s">
        <v>13</v>
      </c>
      <c r="H6" s="501" t="s">
        <v>14</v>
      </c>
      <c r="I6" s="506" t="s">
        <v>15</v>
      </c>
      <c r="J6" s="507" t="s">
        <v>16</v>
      </c>
    </row>
    <row r="7" spans="1:10" ht="26.25" customHeight="1">
      <c r="A7" s="508" t="s">
        <v>972</v>
      </c>
      <c r="B7" s="423" t="s">
        <v>712</v>
      </c>
      <c r="C7" s="424"/>
      <c r="D7" s="57"/>
      <c r="E7" s="90" t="s">
        <v>713</v>
      </c>
      <c r="F7" s="583">
        <v>2</v>
      </c>
      <c r="G7" s="584"/>
      <c r="H7" s="585">
        <v>0.08</v>
      </c>
      <c r="I7" s="577">
        <f t="shared" ref="I7:I38" si="0">ROUND((F7*G7),2)</f>
        <v>0</v>
      </c>
      <c r="J7" s="577">
        <f t="shared" ref="J7:J38" si="1">ROUND((I7+(I7*H7)),2)</f>
        <v>0</v>
      </c>
    </row>
    <row r="8" spans="1:10" ht="26.25" customHeight="1">
      <c r="A8" s="508" t="s">
        <v>975</v>
      </c>
      <c r="B8" s="423" t="s">
        <v>715</v>
      </c>
      <c r="C8" s="424"/>
      <c r="D8" s="57"/>
      <c r="E8" s="90" t="s">
        <v>716</v>
      </c>
      <c r="F8" s="586">
        <v>4</v>
      </c>
      <c r="G8" s="584"/>
      <c r="H8" s="585">
        <v>0.08</v>
      </c>
      <c r="I8" s="577">
        <f t="shared" si="0"/>
        <v>0</v>
      </c>
      <c r="J8" s="577">
        <f t="shared" si="1"/>
        <v>0</v>
      </c>
    </row>
    <row r="9" spans="1:10" ht="26.25" customHeight="1">
      <c r="A9" s="508" t="s">
        <v>1008</v>
      </c>
      <c r="B9" s="423" t="s">
        <v>718</v>
      </c>
      <c r="C9" s="424"/>
      <c r="D9" s="57"/>
      <c r="E9" s="90" t="s">
        <v>719</v>
      </c>
      <c r="F9" s="586">
        <v>16</v>
      </c>
      <c r="G9" s="584"/>
      <c r="H9" s="585">
        <v>0.08</v>
      </c>
      <c r="I9" s="577">
        <f t="shared" si="0"/>
        <v>0</v>
      </c>
      <c r="J9" s="577">
        <f t="shared" si="1"/>
        <v>0</v>
      </c>
    </row>
    <row r="10" spans="1:10" ht="26.25" customHeight="1">
      <c r="A10" s="508" t="s">
        <v>1009</v>
      </c>
      <c r="B10" s="491" t="s">
        <v>721</v>
      </c>
      <c r="C10" s="49"/>
      <c r="D10" s="65"/>
      <c r="E10" s="66" t="s">
        <v>722</v>
      </c>
      <c r="F10" s="587">
        <v>8</v>
      </c>
      <c r="G10" s="584"/>
      <c r="H10" s="585">
        <v>0.08</v>
      </c>
      <c r="I10" s="577">
        <f t="shared" si="0"/>
        <v>0</v>
      </c>
      <c r="J10" s="577">
        <f t="shared" si="1"/>
        <v>0</v>
      </c>
    </row>
    <row r="11" spans="1:10" ht="26.25" customHeight="1">
      <c r="A11" s="508" t="s">
        <v>1010</v>
      </c>
      <c r="B11" s="423" t="s">
        <v>724</v>
      </c>
      <c r="C11" s="424"/>
      <c r="D11" s="57"/>
      <c r="E11" s="90" t="s">
        <v>725</v>
      </c>
      <c r="F11" s="586">
        <v>2</v>
      </c>
      <c r="G11" s="584"/>
      <c r="H11" s="585">
        <v>0.08</v>
      </c>
      <c r="I11" s="577">
        <f t="shared" si="0"/>
        <v>0</v>
      </c>
      <c r="J11" s="577">
        <f t="shared" si="1"/>
        <v>0</v>
      </c>
    </row>
    <row r="12" spans="1:10" ht="26.25" customHeight="1">
      <c r="A12" s="508" t="s">
        <v>1011</v>
      </c>
      <c r="B12" s="423" t="s">
        <v>727</v>
      </c>
      <c r="C12" s="424"/>
      <c r="D12" s="57"/>
      <c r="E12" s="90" t="s">
        <v>728</v>
      </c>
      <c r="F12" s="586">
        <v>4</v>
      </c>
      <c r="G12" s="584"/>
      <c r="H12" s="585">
        <v>0.08</v>
      </c>
      <c r="I12" s="577">
        <f t="shared" si="0"/>
        <v>0</v>
      </c>
      <c r="J12" s="577">
        <f t="shared" si="1"/>
        <v>0</v>
      </c>
    </row>
    <row r="13" spans="1:10" ht="26.25" customHeight="1">
      <c r="A13" s="508" t="s">
        <v>1012</v>
      </c>
      <c r="B13" s="423" t="s">
        <v>730</v>
      </c>
      <c r="C13" s="424"/>
      <c r="D13" s="57"/>
      <c r="E13" s="90" t="s">
        <v>731</v>
      </c>
      <c r="F13" s="586">
        <v>5</v>
      </c>
      <c r="G13" s="584"/>
      <c r="H13" s="585">
        <v>0.08</v>
      </c>
      <c r="I13" s="577">
        <f t="shared" si="0"/>
        <v>0</v>
      </c>
      <c r="J13" s="577">
        <f t="shared" si="1"/>
        <v>0</v>
      </c>
    </row>
    <row r="14" spans="1:10" ht="26.25" customHeight="1">
      <c r="A14" s="508" t="s">
        <v>1013</v>
      </c>
      <c r="B14" s="491" t="s">
        <v>733</v>
      </c>
      <c r="C14" s="49"/>
      <c r="D14" s="65"/>
      <c r="E14" s="66" t="s">
        <v>734</v>
      </c>
      <c r="F14" s="587">
        <v>30</v>
      </c>
      <c r="G14" s="584"/>
      <c r="H14" s="585">
        <v>0.08</v>
      </c>
      <c r="I14" s="577">
        <f t="shared" si="0"/>
        <v>0</v>
      </c>
      <c r="J14" s="577">
        <f t="shared" si="1"/>
        <v>0</v>
      </c>
    </row>
    <row r="15" spans="1:10" ht="26.25" customHeight="1">
      <c r="A15" s="508" t="s">
        <v>1014</v>
      </c>
      <c r="B15" s="423" t="s">
        <v>736</v>
      </c>
      <c r="C15" s="424"/>
      <c r="D15" s="57"/>
      <c r="E15" s="90" t="s">
        <v>97</v>
      </c>
      <c r="F15" s="586">
        <v>4</v>
      </c>
      <c r="G15" s="584"/>
      <c r="H15" s="585">
        <v>0.08</v>
      </c>
      <c r="I15" s="577">
        <f t="shared" si="0"/>
        <v>0</v>
      </c>
      <c r="J15" s="577">
        <f t="shared" si="1"/>
        <v>0</v>
      </c>
    </row>
    <row r="16" spans="1:10" ht="24.95" customHeight="1">
      <c r="A16" s="508" t="s">
        <v>1015</v>
      </c>
      <c r="B16" s="423" t="s">
        <v>738</v>
      </c>
      <c r="C16" s="424"/>
      <c r="D16" s="57"/>
      <c r="E16" s="90" t="s">
        <v>739</v>
      </c>
      <c r="F16" s="586">
        <v>2</v>
      </c>
      <c r="G16" s="584"/>
      <c r="H16" s="585">
        <v>0.08</v>
      </c>
      <c r="I16" s="577">
        <f t="shared" si="0"/>
        <v>0</v>
      </c>
      <c r="J16" s="577">
        <f t="shared" si="1"/>
        <v>0</v>
      </c>
    </row>
    <row r="17" spans="1:10" ht="24.95" customHeight="1">
      <c r="A17" s="508" t="s">
        <v>1016</v>
      </c>
      <c r="B17" s="423" t="s">
        <v>741</v>
      </c>
      <c r="C17" s="424"/>
      <c r="D17" s="57"/>
      <c r="E17" s="90" t="s">
        <v>742</v>
      </c>
      <c r="F17" s="586">
        <v>2</v>
      </c>
      <c r="G17" s="584"/>
      <c r="H17" s="585">
        <v>0.08</v>
      </c>
      <c r="I17" s="577">
        <f t="shared" si="0"/>
        <v>0</v>
      </c>
      <c r="J17" s="577">
        <f t="shared" si="1"/>
        <v>0</v>
      </c>
    </row>
    <row r="18" spans="1:10" ht="24.95" customHeight="1">
      <c r="A18" s="508" t="s">
        <v>1017</v>
      </c>
      <c r="B18" s="423" t="s">
        <v>744</v>
      </c>
      <c r="C18" s="424"/>
      <c r="D18" s="57"/>
      <c r="E18" s="90" t="s">
        <v>745</v>
      </c>
      <c r="F18" s="586">
        <v>3</v>
      </c>
      <c r="G18" s="584"/>
      <c r="H18" s="585">
        <v>0.08</v>
      </c>
      <c r="I18" s="577">
        <f t="shared" si="0"/>
        <v>0</v>
      </c>
      <c r="J18" s="577">
        <f t="shared" si="1"/>
        <v>0</v>
      </c>
    </row>
    <row r="19" spans="1:10" ht="24.95" customHeight="1">
      <c r="A19" s="508" t="s">
        <v>1018</v>
      </c>
      <c r="B19" s="423" t="s">
        <v>747</v>
      </c>
      <c r="C19" s="424"/>
      <c r="D19" s="57"/>
      <c r="E19" s="90" t="s">
        <v>748</v>
      </c>
      <c r="F19" s="586">
        <v>10</v>
      </c>
      <c r="G19" s="584"/>
      <c r="H19" s="585">
        <v>0.08</v>
      </c>
      <c r="I19" s="577">
        <f t="shared" si="0"/>
        <v>0</v>
      </c>
      <c r="J19" s="577">
        <f t="shared" si="1"/>
        <v>0</v>
      </c>
    </row>
    <row r="20" spans="1:10" ht="24.95" customHeight="1">
      <c r="A20" s="508" t="s">
        <v>1019</v>
      </c>
      <c r="B20" s="423" t="s">
        <v>750</v>
      </c>
      <c r="C20" s="424"/>
      <c r="D20" s="57"/>
      <c r="E20" s="90" t="s">
        <v>751</v>
      </c>
      <c r="F20" s="586">
        <v>4</v>
      </c>
      <c r="G20" s="584"/>
      <c r="H20" s="585">
        <v>0.08</v>
      </c>
      <c r="I20" s="577">
        <f t="shared" si="0"/>
        <v>0</v>
      </c>
      <c r="J20" s="577">
        <f t="shared" si="1"/>
        <v>0</v>
      </c>
    </row>
    <row r="21" spans="1:10" ht="24.95" customHeight="1">
      <c r="A21" s="508" t="s">
        <v>1020</v>
      </c>
      <c r="B21" s="423" t="s">
        <v>753</v>
      </c>
      <c r="C21" s="424"/>
      <c r="D21" s="57"/>
      <c r="E21" s="90" t="s">
        <v>97</v>
      </c>
      <c r="F21" s="586">
        <v>2</v>
      </c>
      <c r="G21" s="584"/>
      <c r="H21" s="585">
        <v>0.08</v>
      </c>
      <c r="I21" s="577">
        <f t="shared" si="0"/>
        <v>0</v>
      </c>
      <c r="J21" s="577">
        <f t="shared" si="1"/>
        <v>0</v>
      </c>
    </row>
    <row r="22" spans="1:10" ht="24.95" customHeight="1">
      <c r="A22" s="508" t="s">
        <v>1021</v>
      </c>
      <c r="B22" s="423" t="s">
        <v>755</v>
      </c>
      <c r="C22" s="424"/>
      <c r="D22" s="57"/>
      <c r="E22" s="90" t="s">
        <v>756</v>
      </c>
      <c r="F22" s="586">
        <v>120</v>
      </c>
      <c r="G22" s="584"/>
      <c r="H22" s="585">
        <v>0.08</v>
      </c>
      <c r="I22" s="577">
        <f t="shared" si="0"/>
        <v>0</v>
      </c>
      <c r="J22" s="577">
        <f t="shared" si="1"/>
        <v>0</v>
      </c>
    </row>
    <row r="23" spans="1:10" ht="24.95" customHeight="1">
      <c r="A23" s="508" t="s">
        <v>1022</v>
      </c>
      <c r="B23" s="423" t="s">
        <v>758</v>
      </c>
      <c r="C23" s="424"/>
      <c r="D23" s="57"/>
      <c r="E23" s="90" t="s">
        <v>759</v>
      </c>
      <c r="F23" s="586">
        <v>3</v>
      </c>
      <c r="G23" s="584"/>
      <c r="H23" s="585">
        <v>0.08</v>
      </c>
      <c r="I23" s="577">
        <f t="shared" si="0"/>
        <v>0</v>
      </c>
      <c r="J23" s="577">
        <f t="shared" si="1"/>
        <v>0</v>
      </c>
    </row>
    <row r="24" spans="1:10" ht="24.95" customHeight="1">
      <c r="A24" s="508" t="s">
        <v>1023</v>
      </c>
      <c r="B24" s="423" t="s">
        <v>761</v>
      </c>
      <c r="C24" s="424"/>
      <c r="D24" s="57"/>
      <c r="E24" s="90" t="s">
        <v>762</v>
      </c>
      <c r="F24" s="586">
        <v>9</v>
      </c>
      <c r="G24" s="584"/>
      <c r="H24" s="585">
        <v>0.08</v>
      </c>
      <c r="I24" s="577">
        <f t="shared" si="0"/>
        <v>0</v>
      </c>
      <c r="J24" s="577">
        <f t="shared" si="1"/>
        <v>0</v>
      </c>
    </row>
    <row r="25" spans="1:10" ht="24.95" customHeight="1">
      <c r="A25" s="508" t="s">
        <v>1024</v>
      </c>
      <c r="B25" s="430" t="s">
        <v>764</v>
      </c>
      <c r="C25" s="49"/>
      <c r="D25" s="65"/>
      <c r="E25" s="431" t="s">
        <v>765</v>
      </c>
      <c r="F25" s="588">
        <v>1</v>
      </c>
      <c r="G25" s="589"/>
      <c r="H25" s="585">
        <v>0.08</v>
      </c>
      <c r="I25" s="578">
        <f t="shared" si="0"/>
        <v>0</v>
      </c>
      <c r="J25" s="577">
        <f t="shared" si="1"/>
        <v>0</v>
      </c>
    </row>
    <row r="26" spans="1:10" ht="24.95" customHeight="1">
      <c r="A26" s="508" t="s">
        <v>1025</v>
      </c>
      <c r="B26" s="423" t="s">
        <v>767</v>
      </c>
      <c r="C26" s="424"/>
      <c r="D26" s="57"/>
      <c r="E26" s="90" t="s">
        <v>768</v>
      </c>
      <c r="F26" s="586">
        <v>20</v>
      </c>
      <c r="G26" s="584"/>
      <c r="H26" s="585">
        <v>0.08</v>
      </c>
      <c r="I26" s="577">
        <f t="shared" si="0"/>
        <v>0</v>
      </c>
      <c r="J26" s="577">
        <f t="shared" si="1"/>
        <v>0</v>
      </c>
    </row>
    <row r="27" spans="1:10" ht="24.95" customHeight="1">
      <c r="A27" s="508" t="s">
        <v>1026</v>
      </c>
      <c r="B27" s="423" t="s">
        <v>770</v>
      </c>
      <c r="C27" s="424"/>
      <c r="D27" s="57"/>
      <c r="E27" s="90" t="s">
        <v>771</v>
      </c>
      <c r="F27" s="586">
        <v>4</v>
      </c>
      <c r="G27" s="584"/>
      <c r="H27" s="585">
        <v>0.08</v>
      </c>
      <c r="I27" s="577">
        <f t="shared" si="0"/>
        <v>0</v>
      </c>
      <c r="J27" s="577">
        <f t="shared" si="1"/>
        <v>0</v>
      </c>
    </row>
    <row r="28" spans="1:10" ht="24.95" customHeight="1">
      <c r="A28" s="508" t="s">
        <v>1098</v>
      </c>
      <c r="B28" s="423" t="s">
        <v>773</v>
      </c>
      <c r="C28" s="424"/>
      <c r="D28" s="57"/>
      <c r="E28" s="90" t="s">
        <v>774</v>
      </c>
      <c r="F28" s="586">
        <v>4</v>
      </c>
      <c r="G28" s="584"/>
      <c r="H28" s="585">
        <v>0.08</v>
      </c>
      <c r="I28" s="577">
        <f t="shared" si="0"/>
        <v>0</v>
      </c>
      <c r="J28" s="577">
        <f t="shared" si="1"/>
        <v>0</v>
      </c>
    </row>
    <row r="29" spans="1:10" ht="24.95" customHeight="1">
      <c r="A29" s="508" t="s">
        <v>1099</v>
      </c>
      <c r="B29" s="423" t="s">
        <v>776</v>
      </c>
      <c r="C29" s="424"/>
      <c r="D29" s="57"/>
      <c r="E29" s="90" t="s">
        <v>777</v>
      </c>
      <c r="F29" s="586">
        <v>3</v>
      </c>
      <c r="G29" s="584"/>
      <c r="H29" s="585">
        <v>0.08</v>
      </c>
      <c r="I29" s="577">
        <f t="shared" si="0"/>
        <v>0</v>
      </c>
      <c r="J29" s="577">
        <f t="shared" si="1"/>
        <v>0</v>
      </c>
    </row>
    <row r="30" spans="1:10" ht="24.95" customHeight="1">
      <c r="A30" s="508" t="s">
        <v>1100</v>
      </c>
      <c r="B30" s="423" t="s">
        <v>779</v>
      </c>
      <c r="C30" s="424"/>
      <c r="D30" s="57"/>
      <c r="E30" s="90" t="s">
        <v>780</v>
      </c>
      <c r="F30" s="586">
        <v>9</v>
      </c>
      <c r="G30" s="584"/>
      <c r="H30" s="585">
        <v>0.08</v>
      </c>
      <c r="I30" s="577">
        <f t="shared" si="0"/>
        <v>0</v>
      </c>
      <c r="J30" s="577">
        <f t="shared" si="1"/>
        <v>0</v>
      </c>
    </row>
    <row r="31" spans="1:10" ht="22.5" customHeight="1">
      <c r="A31" s="508" t="s">
        <v>1101</v>
      </c>
      <c r="B31" s="423" t="s">
        <v>782</v>
      </c>
      <c r="C31" s="424"/>
      <c r="D31" s="57"/>
      <c r="E31" s="90" t="s">
        <v>783</v>
      </c>
      <c r="F31" s="586">
        <v>2</v>
      </c>
      <c r="G31" s="584"/>
      <c r="H31" s="585">
        <v>0.08</v>
      </c>
      <c r="I31" s="577">
        <f t="shared" si="0"/>
        <v>0</v>
      </c>
      <c r="J31" s="577">
        <f t="shared" si="1"/>
        <v>0</v>
      </c>
    </row>
    <row r="32" spans="1:10" ht="24.95" customHeight="1">
      <c r="A32" s="508" t="s">
        <v>1102</v>
      </c>
      <c r="B32" s="423" t="s">
        <v>785</v>
      </c>
      <c r="C32" s="424"/>
      <c r="D32" s="57"/>
      <c r="E32" s="90" t="s">
        <v>786</v>
      </c>
      <c r="F32" s="586">
        <v>25</v>
      </c>
      <c r="G32" s="584"/>
      <c r="H32" s="585">
        <v>0.08</v>
      </c>
      <c r="I32" s="577">
        <f t="shared" si="0"/>
        <v>0</v>
      </c>
      <c r="J32" s="577">
        <f t="shared" si="1"/>
        <v>0</v>
      </c>
    </row>
    <row r="33" spans="1:10" ht="24.95" customHeight="1">
      <c r="A33" s="508" t="s">
        <v>1103</v>
      </c>
      <c r="B33" s="423" t="s">
        <v>788</v>
      </c>
      <c r="C33" s="424"/>
      <c r="D33" s="57"/>
      <c r="E33" s="90" t="s">
        <v>450</v>
      </c>
      <c r="F33" s="586">
        <v>2</v>
      </c>
      <c r="G33" s="584"/>
      <c r="H33" s="585">
        <v>0.08</v>
      </c>
      <c r="I33" s="577">
        <f t="shared" si="0"/>
        <v>0</v>
      </c>
      <c r="J33" s="577">
        <f t="shared" si="1"/>
        <v>0</v>
      </c>
    </row>
    <row r="34" spans="1:10" ht="24.95" customHeight="1">
      <c r="A34" s="508" t="s">
        <v>1104</v>
      </c>
      <c r="B34" s="423" t="s">
        <v>789</v>
      </c>
      <c r="C34" s="424"/>
      <c r="D34" s="57"/>
      <c r="E34" s="90" t="s">
        <v>450</v>
      </c>
      <c r="F34" s="586">
        <v>2</v>
      </c>
      <c r="G34" s="584"/>
      <c r="H34" s="585">
        <v>0.08</v>
      </c>
      <c r="I34" s="577">
        <f t="shared" si="0"/>
        <v>0</v>
      </c>
      <c r="J34" s="577">
        <f t="shared" si="1"/>
        <v>0</v>
      </c>
    </row>
    <row r="35" spans="1:10" ht="24.95" customHeight="1">
      <c r="A35" s="508" t="s">
        <v>1105</v>
      </c>
      <c r="B35" s="423" t="s">
        <v>790</v>
      </c>
      <c r="C35" s="424"/>
      <c r="D35" s="57"/>
      <c r="E35" s="90" t="s">
        <v>791</v>
      </c>
      <c r="F35" s="586">
        <v>20</v>
      </c>
      <c r="G35" s="584"/>
      <c r="H35" s="585">
        <v>0.08</v>
      </c>
      <c r="I35" s="577">
        <f t="shared" si="0"/>
        <v>0</v>
      </c>
      <c r="J35" s="577">
        <f t="shared" si="1"/>
        <v>0</v>
      </c>
    </row>
    <row r="36" spans="1:10" ht="24.95" customHeight="1">
      <c r="A36" s="508" t="s">
        <v>1106</v>
      </c>
      <c r="B36" s="423" t="s">
        <v>792</v>
      </c>
      <c r="C36" s="424"/>
      <c r="D36" s="57"/>
      <c r="E36" s="90" t="s">
        <v>793</v>
      </c>
      <c r="F36" s="586">
        <v>20</v>
      </c>
      <c r="G36" s="584"/>
      <c r="H36" s="585">
        <v>0.08</v>
      </c>
      <c r="I36" s="577">
        <f t="shared" si="0"/>
        <v>0</v>
      </c>
      <c r="J36" s="577">
        <f t="shared" si="1"/>
        <v>0</v>
      </c>
    </row>
    <row r="37" spans="1:10" ht="24.95" customHeight="1">
      <c r="A37" s="508" t="s">
        <v>1107</v>
      </c>
      <c r="B37" s="423" t="s">
        <v>794</v>
      </c>
      <c r="C37" s="424"/>
      <c r="D37" s="57"/>
      <c r="E37" s="90" t="s">
        <v>795</v>
      </c>
      <c r="F37" s="586">
        <v>30</v>
      </c>
      <c r="G37" s="584"/>
      <c r="H37" s="585">
        <v>0.08</v>
      </c>
      <c r="I37" s="577">
        <f t="shared" si="0"/>
        <v>0</v>
      </c>
      <c r="J37" s="577">
        <f t="shared" si="1"/>
        <v>0</v>
      </c>
    </row>
    <row r="38" spans="1:10" ht="24.95" customHeight="1">
      <c r="A38" s="508" t="s">
        <v>1108</v>
      </c>
      <c r="B38" s="423" t="s">
        <v>796</v>
      </c>
      <c r="C38" s="424"/>
      <c r="D38" s="57"/>
      <c r="E38" s="90" t="s">
        <v>797</v>
      </c>
      <c r="F38" s="586">
        <v>2</v>
      </c>
      <c r="G38" s="584"/>
      <c r="H38" s="585">
        <v>0.08</v>
      </c>
      <c r="I38" s="577">
        <f t="shared" si="0"/>
        <v>0</v>
      </c>
      <c r="J38" s="577">
        <f t="shared" si="1"/>
        <v>0</v>
      </c>
    </row>
    <row r="39" spans="1:10" ht="24.95" customHeight="1">
      <c r="A39" s="508" t="s">
        <v>1109</v>
      </c>
      <c r="B39" s="423" t="s">
        <v>798</v>
      </c>
      <c r="C39" s="424"/>
      <c r="D39" s="57"/>
      <c r="E39" s="90" t="s">
        <v>797</v>
      </c>
      <c r="F39" s="586">
        <v>6</v>
      </c>
      <c r="G39" s="584"/>
      <c r="H39" s="585">
        <v>0.08</v>
      </c>
      <c r="I39" s="577">
        <f t="shared" ref="I39:I70" si="2">ROUND((F39*G39),2)</f>
        <v>0</v>
      </c>
      <c r="J39" s="577">
        <f t="shared" ref="J39:J70" si="3">ROUND((I39+(I39*H39)),2)</f>
        <v>0</v>
      </c>
    </row>
    <row r="40" spans="1:10" ht="24.95" customHeight="1">
      <c r="A40" s="508" t="s">
        <v>1110</v>
      </c>
      <c r="B40" s="423" t="s">
        <v>799</v>
      </c>
      <c r="C40" s="424"/>
      <c r="D40" s="57"/>
      <c r="E40" s="90" t="s">
        <v>797</v>
      </c>
      <c r="F40" s="586">
        <v>2</v>
      </c>
      <c r="G40" s="584"/>
      <c r="H40" s="585">
        <v>0.08</v>
      </c>
      <c r="I40" s="577">
        <f t="shared" si="2"/>
        <v>0</v>
      </c>
      <c r="J40" s="577">
        <f t="shared" si="3"/>
        <v>0</v>
      </c>
    </row>
    <row r="41" spans="1:10" ht="24.95" customHeight="1">
      <c r="A41" s="508" t="s">
        <v>1111</v>
      </c>
      <c r="B41" s="423" t="s">
        <v>800</v>
      </c>
      <c r="C41" s="424"/>
      <c r="D41" s="57"/>
      <c r="E41" s="90" t="s">
        <v>801</v>
      </c>
      <c r="F41" s="586">
        <v>4</v>
      </c>
      <c r="G41" s="584"/>
      <c r="H41" s="585">
        <v>0.08</v>
      </c>
      <c r="I41" s="577">
        <f t="shared" si="2"/>
        <v>0</v>
      </c>
      <c r="J41" s="577">
        <f t="shared" si="3"/>
        <v>0</v>
      </c>
    </row>
    <row r="42" spans="1:10" ht="24.95" customHeight="1">
      <c r="A42" s="508" t="s">
        <v>1112</v>
      </c>
      <c r="B42" s="423" t="s">
        <v>802</v>
      </c>
      <c r="C42" s="424"/>
      <c r="D42" s="57"/>
      <c r="E42" s="90" t="s">
        <v>803</v>
      </c>
      <c r="F42" s="586">
        <v>6</v>
      </c>
      <c r="G42" s="584"/>
      <c r="H42" s="585">
        <v>0.08</v>
      </c>
      <c r="I42" s="577">
        <f t="shared" si="2"/>
        <v>0</v>
      </c>
      <c r="J42" s="577">
        <f t="shared" si="3"/>
        <v>0</v>
      </c>
    </row>
    <row r="43" spans="1:10" ht="24.95" customHeight="1">
      <c r="A43" s="508" t="s">
        <v>1113</v>
      </c>
      <c r="B43" s="423" t="s">
        <v>804</v>
      </c>
      <c r="C43" s="424"/>
      <c r="D43" s="57"/>
      <c r="E43" s="90" t="s">
        <v>805</v>
      </c>
      <c r="F43" s="586">
        <v>3</v>
      </c>
      <c r="G43" s="584"/>
      <c r="H43" s="585">
        <v>0.08</v>
      </c>
      <c r="I43" s="577">
        <f t="shared" si="2"/>
        <v>0</v>
      </c>
      <c r="J43" s="577">
        <f t="shared" si="3"/>
        <v>0</v>
      </c>
    </row>
    <row r="44" spans="1:10" ht="24.95" customHeight="1">
      <c r="A44" s="508" t="s">
        <v>1114</v>
      </c>
      <c r="B44" s="423" t="s">
        <v>806</v>
      </c>
      <c r="C44" s="424"/>
      <c r="D44" s="57"/>
      <c r="E44" s="90" t="s">
        <v>97</v>
      </c>
      <c r="F44" s="586">
        <v>3</v>
      </c>
      <c r="G44" s="584"/>
      <c r="H44" s="585">
        <v>0.08</v>
      </c>
      <c r="I44" s="577">
        <f t="shared" si="2"/>
        <v>0</v>
      </c>
      <c r="J44" s="577">
        <f t="shared" si="3"/>
        <v>0</v>
      </c>
    </row>
    <row r="45" spans="1:10" ht="24.95" customHeight="1">
      <c r="A45" s="508" t="s">
        <v>1115</v>
      </c>
      <c r="B45" s="423" t="s">
        <v>807</v>
      </c>
      <c r="C45" s="424"/>
      <c r="D45" s="57"/>
      <c r="E45" s="90" t="s">
        <v>417</v>
      </c>
      <c r="F45" s="590">
        <v>5</v>
      </c>
      <c r="G45" s="584"/>
      <c r="H45" s="585">
        <v>0.08</v>
      </c>
      <c r="I45" s="577">
        <f t="shared" si="2"/>
        <v>0</v>
      </c>
      <c r="J45" s="577">
        <f t="shared" si="3"/>
        <v>0</v>
      </c>
    </row>
    <row r="46" spans="1:10" ht="24.95" customHeight="1">
      <c r="A46" s="508" t="s">
        <v>1116</v>
      </c>
      <c r="B46" s="423" t="s">
        <v>808</v>
      </c>
      <c r="C46" s="424"/>
      <c r="D46" s="57"/>
      <c r="E46" s="90" t="s">
        <v>805</v>
      </c>
      <c r="F46" s="590">
        <v>15</v>
      </c>
      <c r="G46" s="584"/>
      <c r="H46" s="585">
        <v>0.08</v>
      </c>
      <c r="I46" s="577">
        <f t="shared" si="2"/>
        <v>0</v>
      </c>
      <c r="J46" s="577">
        <f t="shared" si="3"/>
        <v>0</v>
      </c>
    </row>
    <row r="47" spans="1:10" ht="24.95" customHeight="1">
      <c r="A47" s="508" t="s">
        <v>1117</v>
      </c>
      <c r="B47" s="423" t="s">
        <v>809</v>
      </c>
      <c r="C47" s="424"/>
      <c r="D47" s="57"/>
      <c r="E47" s="90" t="s">
        <v>97</v>
      </c>
      <c r="F47" s="586">
        <v>8</v>
      </c>
      <c r="G47" s="584"/>
      <c r="H47" s="585">
        <v>0.08</v>
      </c>
      <c r="I47" s="577">
        <f t="shared" si="2"/>
        <v>0</v>
      </c>
      <c r="J47" s="577">
        <f t="shared" si="3"/>
        <v>0</v>
      </c>
    </row>
    <row r="48" spans="1:10" ht="24">
      <c r="A48" s="508" t="s">
        <v>1118</v>
      </c>
      <c r="B48" s="423" t="s">
        <v>810</v>
      </c>
      <c r="C48" s="424"/>
      <c r="D48" s="57"/>
      <c r="E48" s="90" t="s">
        <v>811</v>
      </c>
      <c r="F48" s="586">
        <v>37</v>
      </c>
      <c r="G48" s="584"/>
      <c r="H48" s="585">
        <v>0.08</v>
      </c>
      <c r="I48" s="577">
        <f t="shared" si="2"/>
        <v>0</v>
      </c>
      <c r="J48" s="577">
        <f t="shared" si="3"/>
        <v>0</v>
      </c>
    </row>
    <row r="49" spans="1:10" ht="24">
      <c r="A49" s="508" t="s">
        <v>1119</v>
      </c>
      <c r="B49" s="423" t="s">
        <v>810</v>
      </c>
      <c r="C49" s="424"/>
      <c r="D49" s="57"/>
      <c r="E49" s="90" t="s">
        <v>812</v>
      </c>
      <c r="F49" s="586">
        <v>84</v>
      </c>
      <c r="G49" s="584"/>
      <c r="H49" s="585">
        <v>0.08</v>
      </c>
      <c r="I49" s="577">
        <f t="shared" si="2"/>
        <v>0</v>
      </c>
      <c r="J49" s="577">
        <f t="shared" si="3"/>
        <v>0</v>
      </c>
    </row>
    <row r="50" spans="1:10" ht="24.95" customHeight="1">
      <c r="A50" s="508" t="s">
        <v>1120</v>
      </c>
      <c r="B50" s="423" t="s">
        <v>813</v>
      </c>
      <c r="C50" s="424"/>
      <c r="D50" s="57"/>
      <c r="E50" s="90" t="s">
        <v>814</v>
      </c>
      <c r="F50" s="586">
        <v>15</v>
      </c>
      <c r="G50" s="584"/>
      <c r="H50" s="585">
        <v>0.08</v>
      </c>
      <c r="I50" s="577">
        <f t="shared" si="2"/>
        <v>0</v>
      </c>
      <c r="J50" s="577">
        <f t="shared" si="3"/>
        <v>0</v>
      </c>
    </row>
    <row r="51" spans="1:10" ht="24.95" customHeight="1">
      <c r="A51" s="508" t="s">
        <v>1121</v>
      </c>
      <c r="B51" s="423" t="s">
        <v>815</v>
      </c>
      <c r="C51" s="424"/>
      <c r="D51" s="57"/>
      <c r="E51" s="90" t="s">
        <v>816</v>
      </c>
      <c r="F51" s="586">
        <v>3</v>
      </c>
      <c r="G51" s="584"/>
      <c r="H51" s="585">
        <v>0.08</v>
      </c>
      <c r="I51" s="577">
        <f t="shared" si="2"/>
        <v>0</v>
      </c>
      <c r="J51" s="577">
        <f t="shared" si="3"/>
        <v>0</v>
      </c>
    </row>
    <row r="52" spans="1:10" ht="24.95" customHeight="1">
      <c r="A52" s="508" t="s">
        <v>1122</v>
      </c>
      <c r="B52" s="423" t="s">
        <v>817</v>
      </c>
      <c r="C52" s="424"/>
      <c r="D52" s="57"/>
      <c r="E52" s="90" t="s">
        <v>818</v>
      </c>
      <c r="F52" s="586">
        <v>45</v>
      </c>
      <c r="G52" s="584"/>
      <c r="H52" s="585">
        <v>0.08</v>
      </c>
      <c r="I52" s="577">
        <f t="shared" si="2"/>
        <v>0</v>
      </c>
      <c r="J52" s="577">
        <f t="shared" si="3"/>
        <v>0</v>
      </c>
    </row>
    <row r="53" spans="1:10" ht="24.95" customHeight="1">
      <c r="A53" s="508" t="s">
        <v>1123</v>
      </c>
      <c r="B53" s="423" t="s">
        <v>819</v>
      </c>
      <c r="C53" s="424"/>
      <c r="D53" s="57"/>
      <c r="E53" s="90" t="s">
        <v>820</v>
      </c>
      <c r="F53" s="586">
        <v>12</v>
      </c>
      <c r="G53" s="584"/>
      <c r="H53" s="585">
        <v>0.08</v>
      </c>
      <c r="I53" s="577">
        <f t="shared" si="2"/>
        <v>0</v>
      </c>
      <c r="J53" s="577">
        <f t="shared" si="3"/>
        <v>0</v>
      </c>
    </row>
    <row r="54" spans="1:10" ht="24.95" customHeight="1">
      <c r="A54" s="508" t="s">
        <v>1124</v>
      </c>
      <c r="B54" s="423" t="s">
        <v>821</v>
      </c>
      <c r="C54" s="424"/>
      <c r="D54" s="57"/>
      <c r="E54" s="90" t="s">
        <v>822</v>
      </c>
      <c r="F54" s="586">
        <v>6</v>
      </c>
      <c r="G54" s="584"/>
      <c r="H54" s="585">
        <v>0.08</v>
      </c>
      <c r="I54" s="577">
        <f t="shared" si="2"/>
        <v>0</v>
      </c>
      <c r="J54" s="577">
        <f t="shared" si="3"/>
        <v>0</v>
      </c>
    </row>
    <row r="55" spans="1:10" ht="24.95" customHeight="1">
      <c r="A55" s="508" t="s">
        <v>1125</v>
      </c>
      <c r="B55" s="423" t="s">
        <v>823</v>
      </c>
      <c r="C55" s="424"/>
      <c r="D55" s="57"/>
      <c r="E55" s="90" t="s">
        <v>824</v>
      </c>
      <c r="F55" s="586">
        <v>8</v>
      </c>
      <c r="G55" s="584"/>
      <c r="H55" s="585">
        <v>0.08</v>
      </c>
      <c r="I55" s="577">
        <f t="shared" si="2"/>
        <v>0</v>
      </c>
      <c r="J55" s="577">
        <f t="shared" si="3"/>
        <v>0</v>
      </c>
    </row>
    <row r="56" spans="1:10" ht="24.95" customHeight="1">
      <c r="A56" s="508" t="s">
        <v>1126</v>
      </c>
      <c r="B56" s="423" t="s">
        <v>825</v>
      </c>
      <c r="C56" s="424"/>
      <c r="D56" s="57"/>
      <c r="E56" s="90" t="s">
        <v>826</v>
      </c>
      <c r="F56" s="586">
        <v>2</v>
      </c>
      <c r="G56" s="584"/>
      <c r="H56" s="585">
        <v>0.08</v>
      </c>
      <c r="I56" s="577">
        <f t="shared" si="2"/>
        <v>0</v>
      </c>
      <c r="J56" s="577">
        <f t="shared" si="3"/>
        <v>0</v>
      </c>
    </row>
    <row r="57" spans="1:10" ht="24.95" customHeight="1">
      <c r="A57" s="508" t="s">
        <v>1127</v>
      </c>
      <c r="B57" s="423" t="s">
        <v>827</v>
      </c>
      <c r="C57" s="424"/>
      <c r="D57" s="57"/>
      <c r="E57" s="90" t="s">
        <v>826</v>
      </c>
      <c r="F57" s="586">
        <v>2</v>
      </c>
      <c r="G57" s="584"/>
      <c r="H57" s="585">
        <v>0.08</v>
      </c>
      <c r="I57" s="577">
        <f t="shared" si="2"/>
        <v>0</v>
      </c>
      <c r="J57" s="577">
        <f t="shared" si="3"/>
        <v>0</v>
      </c>
    </row>
    <row r="58" spans="1:10" ht="24.95" customHeight="1">
      <c r="A58" s="508" t="s">
        <v>1128</v>
      </c>
      <c r="B58" s="423" t="s">
        <v>828</v>
      </c>
      <c r="C58" s="424"/>
      <c r="D58" s="57"/>
      <c r="E58" s="90" t="s">
        <v>829</v>
      </c>
      <c r="F58" s="586">
        <v>40</v>
      </c>
      <c r="G58" s="584"/>
      <c r="H58" s="585">
        <v>0.08</v>
      </c>
      <c r="I58" s="577">
        <f t="shared" si="2"/>
        <v>0</v>
      </c>
      <c r="J58" s="577">
        <f t="shared" si="3"/>
        <v>0</v>
      </c>
    </row>
    <row r="59" spans="1:10" ht="24.95" customHeight="1">
      <c r="A59" s="508" t="s">
        <v>1129</v>
      </c>
      <c r="B59" s="423" t="s">
        <v>830</v>
      </c>
      <c r="C59" s="424"/>
      <c r="D59" s="57"/>
      <c r="E59" s="90" t="s">
        <v>831</v>
      </c>
      <c r="F59" s="586">
        <v>8</v>
      </c>
      <c r="G59" s="584"/>
      <c r="H59" s="585">
        <v>0.08</v>
      </c>
      <c r="I59" s="577">
        <f t="shared" si="2"/>
        <v>0</v>
      </c>
      <c r="J59" s="577">
        <f t="shared" si="3"/>
        <v>0</v>
      </c>
    </row>
    <row r="60" spans="1:10" ht="24.95" customHeight="1">
      <c r="A60" s="508" t="s">
        <v>1130</v>
      </c>
      <c r="B60" s="491" t="s">
        <v>832</v>
      </c>
      <c r="C60" s="49"/>
      <c r="D60" s="65"/>
      <c r="E60" s="66" t="s">
        <v>833</v>
      </c>
      <c r="F60" s="587">
        <v>2</v>
      </c>
      <c r="G60" s="584"/>
      <c r="H60" s="585">
        <v>0.08</v>
      </c>
      <c r="I60" s="577">
        <f t="shared" si="2"/>
        <v>0</v>
      </c>
      <c r="J60" s="577">
        <f t="shared" si="3"/>
        <v>0</v>
      </c>
    </row>
    <row r="61" spans="1:10" ht="24.95" customHeight="1">
      <c r="A61" s="508" t="s">
        <v>1131</v>
      </c>
      <c r="B61" s="509" t="s">
        <v>834</v>
      </c>
      <c r="C61" s="424"/>
      <c r="D61" s="57"/>
      <c r="E61" s="428" t="s">
        <v>835</v>
      </c>
      <c r="F61" s="586">
        <v>20</v>
      </c>
      <c r="G61" s="584"/>
      <c r="H61" s="585">
        <v>0.08</v>
      </c>
      <c r="I61" s="577">
        <f t="shared" si="2"/>
        <v>0</v>
      </c>
      <c r="J61" s="577">
        <f t="shared" si="3"/>
        <v>0</v>
      </c>
    </row>
    <row r="62" spans="1:10" ht="24.95" customHeight="1">
      <c r="A62" s="508" t="s">
        <v>1132</v>
      </c>
      <c r="B62" s="423" t="s">
        <v>836</v>
      </c>
      <c r="C62" s="424"/>
      <c r="D62" s="57"/>
      <c r="E62" s="90" t="s">
        <v>768</v>
      </c>
      <c r="F62" s="586">
        <v>70</v>
      </c>
      <c r="G62" s="584"/>
      <c r="H62" s="585">
        <v>0.08</v>
      </c>
      <c r="I62" s="577">
        <f t="shared" si="2"/>
        <v>0</v>
      </c>
      <c r="J62" s="577">
        <f t="shared" si="3"/>
        <v>0</v>
      </c>
    </row>
    <row r="63" spans="1:10" ht="24.95" customHeight="1">
      <c r="A63" s="508" t="s">
        <v>1133</v>
      </c>
      <c r="B63" s="423" t="s">
        <v>837</v>
      </c>
      <c r="C63" s="424"/>
      <c r="D63" s="57"/>
      <c r="E63" s="90" t="s">
        <v>838</v>
      </c>
      <c r="F63" s="586">
        <v>2</v>
      </c>
      <c r="G63" s="584"/>
      <c r="H63" s="585">
        <v>0.08</v>
      </c>
      <c r="I63" s="577">
        <f t="shared" si="2"/>
        <v>0</v>
      </c>
      <c r="J63" s="577">
        <f t="shared" si="3"/>
        <v>0</v>
      </c>
    </row>
    <row r="64" spans="1:10" ht="24.95" customHeight="1">
      <c r="A64" s="508" t="s">
        <v>1134</v>
      </c>
      <c r="B64" s="430" t="s">
        <v>839</v>
      </c>
      <c r="C64" s="49"/>
      <c r="D64" s="65"/>
      <c r="E64" s="431" t="s">
        <v>840</v>
      </c>
      <c r="F64" s="588">
        <v>1</v>
      </c>
      <c r="G64" s="589"/>
      <c r="H64" s="585">
        <v>0.08</v>
      </c>
      <c r="I64" s="578">
        <f t="shared" si="2"/>
        <v>0</v>
      </c>
      <c r="J64" s="577">
        <f t="shared" si="3"/>
        <v>0</v>
      </c>
    </row>
    <row r="65" spans="1:10" ht="24.95" customHeight="1">
      <c r="A65" s="508" t="s">
        <v>1135</v>
      </c>
      <c r="B65" s="491" t="s">
        <v>841</v>
      </c>
      <c r="C65" s="49"/>
      <c r="D65" s="65"/>
      <c r="E65" s="66" t="s">
        <v>842</v>
      </c>
      <c r="F65" s="587">
        <v>3</v>
      </c>
      <c r="G65" s="584"/>
      <c r="H65" s="585">
        <v>0.08</v>
      </c>
      <c r="I65" s="577">
        <f t="shared" si="2"/>
        <v>0</v>
      </c>
      <c r="J65" s="577">
        <f t="shared" si="3"/>
        <v>0</v>
      </c>
    </row>
    <row r="66" spans="1:10" ht="24.95" customHeight="1">
      <c r="A66" s="508" t="s">
        <v>1136</v>
      </c>
      <c r="B66" s="423" t="s">
        <v>843</v>
      </c>
      <c r="C66" s="424"/>
      <c r="D66" s="57"/>
      <c r="E66" s="90" t="s">
        <v>844</v>
      </c>
      <c r="F66" s="586">
        <v>2</v>
      </c>
      <c r="G66" s="584"/>
      <c r="H66" s="585">
        <v>0.08</v>
      </c>
      <c r="I66" s="577">
        <f t="shared" si="2"/>
        <v>0</v>
      </c>
      <c r="J66" s="577">
        <f t="shared" si="3"/>
        <v>0</v>
      </c>
    </row>
    <row r="67" spans="1:10" ht="24.95" customHeight="1">
      <c r="A67" s="508" t="s">
        <v>1137</v>
      </c>
      <c r="B67" s="423" t="s">
        <v>845</v>
      </c>
      <c r="C67" s="424"/>
      <c r="D67" s="57"/>
      <c r="E67" s="90" t="s">
        <v>846</v>
      </c>
      <c r="F67" s="586">
        <v>10</v>
      </c>
      <c r="G67" s="584"/>
      <c r="H67" s="585">
        <v>0.08</v>
      </c>
      <c r="I67" s="577">
        <f t="shared" si="2"/>
        <v>0</v>
      </c>
      <c r="J67" s="577">
        <f t="shared" si="3"/>
        <v>0</v>
      </c>
    </row>
    <row r="68" spans="1:10" ht="24.95" customHeight="1">
      <c r="A68" s="508" t="s">
        <v>1138</v>
      </c>
      <c r="B68" s="491" t="s">
        <v>847</v>
      </c>
      <c r="C68" s="49"/>
      <c r="D68" s="65"/>
      <c r="E68" s="66" t="s">
        <v>848</v>
      </c>
      <c r="F68" s="587">
        <v>1</v>
      </c>
      <c r="G68" s="584"/>
      <c r="H68" s="585">
        <v>0.08</v>
      </c>
      <c r="I68" s="577">
        <f t="shared" si="2"/>
        <v>0</v>
      </c>
      <c r="J68" s="577">
        <f t="shared" si="3"/>
        <v>0</v>
      </c>
    </row>
    <row r="69" spans="1:10" ht="24.95" customHeight="1">
      <c r="A69" s="508" t="s">
        <v>1139</v>
      </c>
      <c r="B69" s="423" t="s">
        <v>849</v>
      </c>
      <c r="C69" s="424"/>
      <c r="D69" s="57"/>
      <c r="E69" s="90" t="s">
        <v>850</v>
      </c>
      <c r="F69" s="586">
        <v>2</v>
      </c>
      <c r="G69" s="584"/>
      <c r="H69" s="585">
        <v>0.08</v>
      </c>
      <c r="I69" s="577">
        <f t="shared" si="2"/>
        <v>0</v>
      </c>
      <c r="J69" s="577">
        <f t="shared" si="3"/>
        <v>0</v>
      </c>
    </row>
    <row r="70" spans="1:10" ht="24.95" customHeight="1">
      <c r="A70" s="508" t="s">
        <v>1140</v>
      </c>
      <c r="B70" s="423" t="s">
        <v>851</v>
      </c>
      <c r="C70" s="424"/>
      <c r="D70" s="57"/>
      <c r="E70" s="90" t="s">
        <v>852</v>
      </c>
      <c r="F70" s="586">
        <v>260</v>
      </c>
      <c r="G70" s="584"/>
      <c r="H70" s="585">
        <v>0.08</v>
      </c>
      <c r="I70" s="577">
        <f t="shared" si="2"/>
        <v>0</v>
      </c>
      <c r="J70" s="577">
        <f t="shared" si="3"/>
        <v>0</v>
      </c>
    </row>
    <row r="71" spans="1:10" ht="24.95" customHeight="1">
      <c r="A71" s="508" t="s">
        <v>1141</v>
      </c>
      <c r="B71" s="510" t="s">
        <v>853</v>
      </c>
      <c r="C71" s="511"/>
      <c r="D71" s="511"/>
      <c r="E71" s="512" t="s">
        <v>854</v>
      </c>
      <c r="F71" s="591">
        <v>30</v>
      </c>
      <c r="G71" s="592"/>
      <c r="H71" s="593">
        <v>0.08</v>
      </c>
      <c r="I71" s="579">
        <f t="shared" ref="I71:I106" si="4">ROUND((F71*G71),2)</f>
        <v>0</v>
      </c>
      <c r="J71" s="577">
        <f t="shared" ref="J71:J82" si="5">ROUND((I71+(I71*H71)),2)</f>
        <v>0</v>
      </c>
    </row>
    <row r="72" spans="1:10" ht="24.95" customHeight="1">
      <c r="A72" s="508" t="s">
        <v>1142</v>
      </c>
      <c r="B72" s="430" t="s">
        <v>855</v>
      </c>
      <c r="C72" s="49"/>
      <c r="D72" s="65"/>
      <c r="E72" s="431" t="s">
        <v>856</v>
      </c>
      <c r="F72" s="588">
        <v>12</v>
      </c>
      <c r="G72" s="589"/>
      <c r="H72" s="585">
        <v>0.08</v>
      </c>
      <c r="I72" s="578">
        <f t="shared" si="4"/>
        <v>0</v>
      </c>
      <c r="J72" s="577">
        <f t="shared" si="5"/>
        <v>0</v>
      </c>
    </row>
    <row r="73" spans="1:10" ht="24.95" customHeight="1">
      <c r="A73" s="508" t="s">
        <v>1143</v>
      </c>
      <c r="B73" s="423" t="s">
        <v>857</v>
      </c>
      <c r="C73" s="424"/>
      <c r="D73" s="57"/>
      <c r="E73" s="90" t="s">
        <v>858</v>
      </c>
      <c r="F73" s="590">
        <v>25</v>
      </c>
      <c r="G73" s="594"/>
      <c r="H73" s="595">
        <v>0.08</v>
      </c>
      <c r="I73" s="580">
        <f t="shared" si="4"/>
        <v>0</v>
      </c>
      <c r="J73" s="577">
        <f t="shared" si="5"/>
        <v>0</v>
      </c>
    </row>
    <row r="74" spans="1:10" ht="24.95" customHeight="1">
      <c r="A74" s="508" t="s">
        <v>1144</v>
      </c>
      <c r="B74" s="423" t="s">
        <v>859</v>
      </c>
      <c r="C74" s="424"/>
      <c r="D74" s="57"/>
      <c r="E74" s="90" t="s">
        <v>860</v>
      </c>
      <c r="F74" s="586">
        <v>2</v>
      </c>
      <c r="G74" s="584"/>
      <c r="H74" s="585">
        <v>0.08</v>
      </c>
      <c r="I74" s="577">
        <f t="shared" si="4"/>
        <v>0</v>
      </c>
      <c r="J74" s="577">
        <f t="shared" si="5"/>
        <v>0</v>
      </c>
    </row>
    <row r="75" spans="1:10" ht="24.95" customHeight="1">
      <c r="A75" s="508" t="s">
        <v>1145</v>
      </c>
      <c r="B75" s="423" t="s">
        <v>861</v>
      </c>
      <c r="C75" s="424"/>
      <c r="D75" s="57"/>
      <c r="E75" s="90" t="s">
        <v>860</v>
      </c>
      <c r="F75" s="586">
        <v>2</v>
      </c>
      <c r="G75" s="584"/>
      <c r="H75" s="585">
        <v>0.08</v>
      </c>
      <c r="I75" s="577">
        <f t="shared" si="4"/>
        <v>0</v>
      </c>
      <c r="J75" s="577">
        <f t="shared" si="5"/>
        <v>0</v>
      </c>
    </row>
    <row r="76" spans="1:10" ht="24.95" customHeight="1">
      <c r="A76" s="508" t="s">
        <v>1146</v>
      </c>
      <c r="B76" s="423" t="s">
        <v>862</v>
      </c>
      <c r="C76" s="424"/>
      <c r="D76" s="57"/>
      <c r="E76" s="90" t="s">
        <v>863</v>
      </c>
      <c r="F76" s="586">
        <v>3</v>
      </c>
      <c r="G76" s="584"/>
      <c r="H76" s="585">
        <v>0.08</v>
      </c>
      <c r="I76" s="577">
        <f t="shared" si="4"/>
        <v>0</v>
      </c>
      <c r="J76" s="577">
        <f t="shared" si="5"/>
        <v>0</v>
      </c>
    </row>
    <row r="77" spans="1:10" ht="24.95" customHeight="1">
      <c r="A77" s="508" t="s">
        <v>1147</v>
      </c>
      <c r="B77" s="423" t="s">
        <v>864</v>
      </c>
      <c r="C77" s="424"/>
      <c r="D77" s="57"/>
      <c r="E77" s="90" t="s">
        <v>865</v>
      </c>
      <c r="F77" s="586">
        <v>7</v>
      </c>
      <c r="G77" s="584"/>
      <c r="H77" s="585">
        <v>0.08</v>
      </c>
      <c r="I77" s="577">
        <f t="shared" si="4"/>
        <v>0</v>
      </c>
      <c r="J77" s="577">
        <f t="shared" si="5"/>
        <v>0</v>
      </c>
    </row>
    <row r="78" spans="1:10" ht="24.95" customHeight="1">
      <c r="A78" s="508" t="s">
        <v>1148</v>
      </c>
      <c r="B78" s="423" t="s">
        <v>866</v>
      </c>
      <c r="C78" s="424"/>
      <c r="D78" s="57"/>
      <c r="E78" s="90" t="s">
        <v>867</v>
      </c>
      <c r="F78" s="586">
        <v>4</v>
      </c>
      <c r="G78" s="584"/>
      <c r="H78" s="585">
        <v>0.08</v>
      </c>
      <c r="I78" s="577">
        <f t="shared" si="4"/>
        <v>0</v>
      </c>
      <c r="J78" s="577">
        <f t="shared" si="5"/>
        <v>0</v>
      </c>
    </row>
    <row r="79" spans="1:10" ht="24.95" customHeight="1">
      <c r="A79" s="508" t="s">
        <v>1149</v>
      </c>
      <c r="B79" s="423" t="s">
        <v>868</v>
      </c>
      <c r="C79" s="424"/>
      <c r="D79" s="57"/>
      <c r="E79" s="90" t="s">
        <v>869</v>
      </c>
      <c r="F79" s="586">
        <v>4</v>
      </c>
      <c r="G79" s="584"/>
      <c r="H79" s="585">
        <v>0.08</v>
      </c>
      <c r="I79" s="577">
        <f t="shared" si="4"/>
        <v>0</v>
      </c>
      <c r="J79" s="577">
        <f t="shared" si="5"/>
        <v>0</v>
      </c>
    </row>
    <row r="80" spans="1:10" ht="24.95" customHeight="1">
      <c r="A80" s="508" t="s">
        <v>1150</v>
      </c>
      <c r="B80" s="423" t="s">
        <v>870</v>
      </c>
      <c r="C80" s="424"/>
      <c r="D80" s="57"/>
      <c r="E80" s="90" t="s">
        <v>871</v>
      </c>
      <c r="F80" s="586">
        <v>3</v>
      </c>
      <c r="G80" s="584"/>
      <c r="H80" s="585">
        <v>0.08</v>
      </c>
      <c r="I80" s="577">
        <f t="shared" si="4"/>
        <v>0</v>
      </c>
      <c r="J80" s="577">
        <f t="shared" si="5"/>
        <v>0</v>
      </c>
    </row>
    <row r="81" spans="1:10" ht="24.95" customHeight="1">
      <c r="A81" s="508" t="s">
        <v>1151</v>
      </c>
      <c r="B81" s="423" t="s">
        <v>872</v>
      </c>
      <c r="C81" s="424"/>
      <c r="D81" s="57"/>
      <c r="E81" s="90" t="s">
        <v>873</v>
      </c>
      <c r="F81" s="586">
        <v>7</v>
      </c>
      <c r="G81" s="584"/>
      <c r="H81" s="585">
        <v>0.08</v>
      </c>
      <c r="I81" s="577">
        <f t="shared" si="4"/>
        <v>0</v>
      </c>
      <c r="J81" s="577">
        <f t="shared" si="5"/>
        <v>0</v>
      </c>
    </row>
    <row r="82" spans="1:10" ht="24.95" customHeight="1">
      <c r="A82" s="508" t="s">
        <v>1152</v>
      </c>
      <c r="B82" s="509" t="s">
        <v>874</v>
      </c>
      <c r="C82" s="424"/>
      <c r="D82" s="57"/>
      <c r="E82" s="428" t="s">
        <v>875</v>
      </c>
      <c r="F82" s="586">
        <v>2</v>
      </c>
      <c r="G82" s="584"/>
      <c r="H82" s="585">
        <v>0.08</v>
      </c>
      <c r="I82" s="577">
        <f t="shared" si="4"/>
        <v>0</v>
      </c>
      <c r="J82" s="577">
        <f t="shared" si="5"/>
        <v>0</v>
      </c>
    </row>
    <row r="83" spans="1:10" ht="24.95" customHeight="1">
      <c r="A83" s="508" t="s">
        <v>1153</v>
      </c>
      <c r="B83" s="491" t="s">
        <v>876</v>
      </c>
      <c r="C83" s="49"/>
      <c r="D83" s="65"/>
      <c r="E83" s="66" t="s">
        <v>877</v>
      </c>
      <c r="F83" s="587">
        <v>6</v>
      </c>
      <c r="G83" s="584"/>
      <c r="H83" s="585">
        <v>0.08</v>
      </c>
      <c r="I83" s="577">
        <f t="shared" si="4"/>
        <v>0</v>
      </c>
      <c r="J83" s="577">
        <f>ROUND((I83+I83*H83),2)</f>
        <v>0</v>
      </c>
    </row>
    <row r="84" spans="1:10" ht="24.95" customHeight="1">
      <c r="A84" s="508" t="s">
        <v>1154</v>
      </c>
      <c r="B84" s="423" t="s">
        <v>878</v>
      </c>
      <c r="C84" s="424"/>
      <c r="D84" s="57"/>
      <c r="E84" s="90" t="s">
        <v>879</v>
      </c>
      <c r="F84" s="586">
        <v>60</v>
      </c>
      <c r="G84" s="584"/>
      <c r="H84" s="585">
        <v>0.08</v>
      </c>
      <c r="I84" s="577">
        <f t="shared" si="4"/>
        <v>0</v>
      </c>
      <c r="J84" s="577">
        <f t="shared" ref="J84:J106" si="6">ROUND((I84+(I84*H84)),2)</f>
        <v>0</v>
      </c>
    </row>
    <row r="85" spans="1:10" ht="24.95" customHeight="1">
      <c r="A85" s="508" t="s">
        <v>1155</v>
      </c>
      <c r="B85" s="423" t="s">
        <v>880</v>
      </c>
      <c r="C85" s="424"/>
      <c r="D85" s="57"/>
      <c r="E85" s="90" t="s">
        <v>860</v>
      </c>
      <c r="F85" s="586">
        <v>5</v>
      </c>
      <c r="G85" s="584"/>
      <c r="H85" s="585">
        <v>0.08</v>
      </c>
      <c r="I85" s="577">
        <f t="shared" si="4"/>
        <v>0</v>
      </c>
      <c r="J85" s="577">
        <f t="shared" si="6"/>
        <v>0</v>
      </c>
    </row>
    <row r="86" spans="1:10" ht="24.95" customHeight="1">
      <c r="A86" s="508" t="s">
        <v>1156</v>
      </c>
      <c r="B86" s="423" t="s">
        <v>881</v>
      </c>
      <c r="C86" s="424"/>
      <c r="D86" s="57"/>
      <c r="E86" s="90" t="s">
        <v>882</v>
      </c>
      <c r="F86" s="586">
        <v>10</v>
      </c>
      <c r="G86" s="584"/>
      <c r="H86" s="585">
        <v>0.08</v>
      </c>
      <c r="I86" s="577">
        <f t="shared" si="4"/>
        <v>0</v>
      </c>
      <c r="J86" s="577">
        <f t="shared" si="6"/>
        <v>0</v>
      </c>
    </row>
    <row r="87" spans="1:10" ht="24.95" customHeight="1">
      <c r="A87" s="508" t="s">
        <v>1157</v>
      </c>
      <c r="B87" s="423" t="s">
        <v>883</v>
      </c>
      <c r="C87" s="424"/>
      <c r="D87" s="57"/>
      <c r="E87" s="90" t="s">
        <v>884</v>
      </c>
      <c r="F87" s="586">
        <v>15</v>
      </c>
      <c r="G87" s="584"/>
      <c r="H87" s="585">
        <v>0.08</v>
      </c>
      <c r="I87" s="577">
        <f t="shared" si="4"/>
        <v>0</v>
      </c>
      <c r="J87" s="577">
        <f t="shared" si="6"/>
        <v>0</v>
      </c>
    </row>
    <row r="88" spans="1:10" ht="24.95" customHeight="1">
      <c r="A88" s="508" t="s">
        <v>1158</v>
      </c>
      <c r="B88" s="423" t="s">
        <v>885</v>
      </c>
      <c r="C88" s="424"/>
      <c r="D88" s="57"/>
      <c r="E88" s="90" t="s">
        <v>886</v>
      </c>
      <c r="F88" s="586">
        <v>60</v>
      </c>
      <c r="G88" s="584"/>
      <c r="H88" s="585">
        <v>0.08</v>
      </c>
      <c r="I88" s="577">
        <f t="shared" si="4"/>
        <v>0</v>
      </c>
      <c r="J88" s="577">
        <f t="shared" si="6"/>
        <v>0</v>
      </c>
    </row>
    <row r="89" spans="1:10" ht="24.95" customHeight="1">
      <c r="A89" s="508" t="s">
        <v>1159</v>
      </c>
      <c r="B89" s="430" t="s">
        <v>887</v>
      </c>
      <c r="C89" s="49"/>
      <c r="D89" s="50"/>
      <c r="E89" s="431" t="s">
        <v>888</v>
      </c>
      <c r="F89" s="588">
        <v>1</v>
      </c>
      <c r="G89" s="584"/>
      <c r="H89" s="596">
        <v>0.08</v>
      </c>
      <c r="I89" s="581">
        <f t="shared" si="4"/>
        <v>0</v>
      </c>
      <c r="J89" s="577">
        <f t="shared" si="6"/>
        <v>0</v>
      </c>
    </row>
    <row r="90" spans="1:10" ht="24.95" customHeight="1">
      <c r="A90" s="508" t="s">
        <v>1160</v>
      </c>
      <c r="B90" s="430" t="s">
        <v>887</v>
      </c>
      <c r="C90" s="49"/>
      <c r="D90" s="50"/>
      <c r="E90" s="431" t="s">
        <v>889</v>
      </c>
      <c r="F90" s="588">
        <v>9</v>
      </c>
      <c r="G90" s="584"/>
      <c r="H90" s="596">
        <v>0.08</v>
      </c>
      <c r="I90" s="581">
        <f t="shared" si="4"/>
        <v>0</v>
      </c>
      <c r="J90" s="577">
        <f t="shared" si="6"/>
        <v>0</v>
      </c>
    </row>
    <row r="91" spans="1:10" ht="24.95" customHeight="1">
      <c r="A91" s="508" t="s">
        <v>1161</v>
      </c>
      <c r="B91" s="423" t="s">
        <v>890</v>
      </c>
      <c r="C91" s="424"/>
      <c r="D91" s="57"/>
      <c r="E91" s="90" t="s">
        <v>852</v>
      </c>
      <c r="F91" s="586">
        <v>20</v>
      </c>
      <c r="G91" s="584"/>
      <c r="H91" s="585">
        <v>0.08</v>
      </c>
      <c r="I91" s="577">
        <f t="shared" si="4"/>
        <v>0</v>
      </c>
      <c r="J91" s="577">
        <f t="shared" si="6"/>
        <v>0</v>
      </c>
    </row>
    <row r="92" spans="1:10" ht="24" customHeight="1">
      <c r="A92" s="508" t="s">
        <v>1162</v>
      </c>
      <c r="B92" s="423" t="s">
        <v>891</v>
      </c>
      <c r="C92" s="424"/>
      <c r="D92" s="57"/>
      <c r="E92" s="90" t="s">
        <v>892</v>
      </c>
      <c r="F92" s="586">
        <v>2</v>
      </c>
      <c r="G92" s="584"/>
      <c r="H92" s="585">
        <v>0.08</v>
      </c>
      <c r="I92" s="577">
        <f t="shared" si="4"/>
        <v>0</v>
      </c>
      <c r="J92" s="577">
        <f t="shared" si="6"/>
        <v>0</v>
      </c>
    </row>
    <row r="93" spans="1:10" ht="24" customHeight="1">
      <c r="A93" s="508" t="s">
        <v>1163</v>
      </c>
      <c r="B93" s="423" t="s">
        <v>893</v>
      </c>
      <c r="C93" s="424"/>
      <c r="D93" s="57"/>
      <c r="E93" s="90" t="s">
        <v>894</v>
      </c>
      <c r="F93" s="586">
        <v>15</v>
      </c>
      <c r="G93" s="584"/>
      <c r="H93" s="585">
        <v>0.08</v>
      </c>
      <c r="I93" s="577">
        <f t="shared" si="4"/>
        <v>0</v>
      </c>
      <c r="J93" s="577">
        <f t="shared" si="6"/>
        <v>0</v>
      </c>
    </row>
    <row r="94" spans="1:10" ht="24" customHeight="1">
      <c r="A94" s="508" t="s">
        <v>1164</v>
      </c>
      <c r="B94" s="423" t="s">
        <v>895</v>
      </c>
      <c r="C94" s="424"/>
      <c r="D94" s="57"/>
      <c r="E94" s="90" t="s">
        <v>894</v>
      </c>
      <c r="F94" s="586">
        <v>35</v>
      </c>
      <c r="G94" s="584"/>
      <c r="H94" s="585">
        <v>0.08</v>
      </c>
      <c r="I94" s="577">
        <f t="shared" si="4"/>
        <v>0</v>
      </c>
      <c r="J94" s="577">
        <f t="shared" si="6"/>
        <v>0</v>
      </c>
    </row>
    <row r="95" spans="1:10" ht="24" customHeight="1">
      <c r="A95" s="508" t="s">
        <v>1165</v>
      </c>
      <c r="B95" s="423" t="s">
        <v>896</v>
      </c>
      <c r="C95" s="424"/>
      <c r="D95" s="57"/>
      <c r="E95" s="90" t="s">
        <v>897</v>
      </c>
      <c r="F95" s="586">
        <v>15</v>
      </c>
      <c r="G95" s="584"/>
      <c r="H95" s="585">
        <v>0.08</v>
      </c>
      <c r="I95" s="577">
        <f t="shared" si="4"/>
        <v>0</v>
      </c>
      <c r="J95" s="577">
        <f t="shared" si="6"/>
        <v>0</v>
      </c>
    </row>
    <row r="96" spans="1:10" ht="24" customHeight="1">
      <c r="A96" s="508" t="s">
        <v>1166</v>
      </c>
      <c r="B96" s="423" t="s">
        <v>898</v>
      </c>
      <c r="C96" s="424"/>
      <c r="D96" s="57"/>
      <c r="E96" s="90" t="s">
        <v>899</v>
      </c>
      <c r="F96" s="586">
        <v>40</v>
      </c>
      <c r="G96" s="584"/>
      <c r="H96" s="585">
        <v>0.08</v>
      </c>
      <c r="I96" s="577">
        <f t="shared" si="4"/>
        <v>0</v>
      </c>
      <c r="J96" s="577">
        <f t="shared" si="6"/>
        <v>0</v>
      </c>
    </row>
    <row r="97" spans="1:10" ht="24" customHeight="1">
      <c r="A97" s="508" t="s">
        <v>1167</v>
      </c>
      <c r="B97" s="423" t="s">
        <v>900</v>
      </c>
      <c r="C97" s="424"/>
      <c r="D97" s="57"/>
      <c r="E97" s="90" t="s">
        <v>901</v>
      </c>
      <c r="F97" s="586">
        <v>40</v>
      </c>
      <c r="G97" s="584"/>
      <c r="H97" s="585">
        <v>0.08</v>
      </c>
      <c r="I97" s="577">
        <f t="shared" si="4"/>
        <v>0</v>
      </c>
      <c r="J97" s="577">
        <f t="shared" si="6"/>
        <v>0</v>
      </c>
    </row>
    <row r="98" spans="1:10" ht="24" customHeight="1">
      <c r="A98" s="508" t="s">
        <v>1168</v>
      </c>
      <c r="B98" s="423" t="s">
        <v>902</v>
      </c>
      <c r="C98" s="424"/>
      <c r="D98" s="57"/>
      <c r="E98" s="90" t="s">
        <v>903</v>
      </c>
      <c r="F98" s="586">
        <v>40</v>
      </c>
      <c r="G98" s="584"/>
      <c r="H98" s="585">
        <v>0.08</v>
      </c>
      <c r="I98" s="577">
        <f t="shared" si="4"/>
        <v>0</v>
      </c>
      <c r="J98" s="577">
        <f t="shared" si="6"/>
        <v>0</v>
      </c>
    </row>
    <row r="99" spans="1:10" ht="24" customHeight="1">
      <c r="A99" s="508" t="s">
        <v>1169</v>
      </c>
      <c r="B99" s="423" t="s">
        <v>904</v>
      </c>
      <c r="C99" s="424"/>
      <c r="D99" s="57"/>
      <c r="E99" s="90" t="s">
        <v>905</v>
      </c>
      <c r="F99" s="586">
        <v>10</v>
      </c>
      <c r="G99" s="584"/>
      <c r="H99" s="585">
        <v>0.08</v>
      </c>
      <c r="I99" s="577">
        <f t="shared" si="4"/>
        <v>0</v>
      </c>
      <c r="J99" s="577">
        <f t="shared" si="6"/>
        <v>0</v>
      </c>
    </row>
    <row r="100" spans="1:10" ht="24" customHeight="1">
      <c r="A100" s="508" t="s">
        <v>1170</v>
      </c>
      <c r="B100" s="423" t="s">
        <v>906</v>
      </c>
      <c r="C100" s="424"/>
      <c r="D100" s="57"/>
      <c r="E100" s="90" t="s">
        <v>907</v>
      </c>
      <c r="F100" s="586">
        <v>20</v>
      </c>
      <c r="G100" s="584"/>
      <c r="H100" s="585">
        <v>0.08</v>
      </c>
      <c r="I100" s="577">
        <f t="shared" si="4"/>
        <v>0</v>
      </c>
      <c r="J100" s="577">
        <f t="shared" si="6"/>
        <v>0</v>
      </c>
    </row>
    <row r="101" spans="1:10" ht="24" customHeight="1">
      <c r="A101" s="508" t="s">
        <v>1171</v>
      </c>
      <c r="B101" s="513" t="s">
        <v>908</v>
      </c>
      <c r="C101" s="49"/>
      <c r="D101" s="65"/>
      <c r="E101" s="514" t="s">
        <v>909</v>
      </c>
      <c r="F101" s="597">
        <v>50</v>
      </c>
      <c r="G101" s="584"/>
      <c r="H101" s="585">
        <v>0.08</v>
      </c>
      <c r="I101" s="577">
        <f t="shared" si="4"/>
        <v>0</v>
      </c>
      <c r="J101" s="577">
        <f t="shared" si="6"/>
        <v>0</v>
      </c>
    </row>
    <row r="102" spans="1:10" ht="24" customHeight="1">
      <c r="A102" s="508" t="s">
        <v>1172</v>
      </c>
      <c r="B102" s="509" t="s">
        <v>910</v>
      </c>
      <c r="C102" s="424"/>
      <c r="D102" s="57"/>
      <c r="E102" s="428" t="s">
        <v>911</v>
      </c>
      <c r="F102" s="586">
        <v>2</v>
      </c>
      <c r="G102" s="584"/>
      <c r="H102" s="585">
        <v>0.08</v>
      </c>
      <c r="I102" s="577">
        <f t="shared" si="4"/>
        <v>0</v>
      </c>
      <c r="J102" s="577">
        <f t="shared" si="6"/>
        <v>0</v>
      </c>
    </row>
    <row r="103" spans="1:10" ht="24" customHeight="1">
      <c r="A103" s="508" t="s">
        <v>1173</v>
      </c>
      <c r="B103" s="423" t="s">
        <v>912</v>
      </c>
      <c r="C103" s="424"/>
      <c r="D103" s="57"/>
      <c r="E103" s="90" t="s">
        <v>913</v>
      </c>
      <c r="F103" s="586">
        <v>10</v>
      </c>
      <c r="G103" s="584"/>
      <c r="H103" s="585">
        <v>0.08</v>
      </c>
      <c r="I103" s="577">
        <f t="shared" si="4"/>
        <v>0</v>
      </c>
      <c r="J103" s="577">
        <f t="shared" si="6"/>
        <v>0</v>
      </c>
    </row>
    <row r="104" spans="1:10" ht="24" customHeight="1">
      <c r="A104" s="508" t="s">
        <v>1174</v>
      </c>
      <c r="B104" s="423" t="s">
        <v>914</v>
      </c>
      <c r="C104" s="424"/>
      <c r="D104" s="57"/>
      <c r="E104" s="90" t="s">
        <v>915</v>
      </c>
      <c r="F104" s="586">
        <v>2</v>
      </c>
      <c r="G104" s="584"/>
      <c r="H104" s="585">
        <v>0.08</v>
      </c>
      <c r="I104" s="577">
        <f t="shared" si="4"/>
        <v>0</v>
      </c>
      <c r="J104" s="577">
        <f t="shared" si="6"/>
        <v>0</v>
      </c>
    </row>
    <row r="105" spans="1:10" ht="24" customHeight="1">
      <c r="A105" s="508" t="s">
        <v>1175</v>
      </c>
      <c r="B105" s="423" t="s">
        <v>916</v>
      </c>
      <c r="C105" s="424"/>
      <c r="D105" s="57"/>
      <c r="E105" s="90" t="s">
        <v>917</v>
      </c>
      <c r="F105" s="586">
        <v>2</v>
      </c>
      <c r="G105" s="584"/>
      <c r="H105" s="585">
        <v>0.08</v>
      </c>
      <c r="I105" s="577">
        <f t="shared" si="4"/>
        <v>0</v>
      </c>
      <c r="J105" s="577">
        <f t="shared" si="6"/>
        <v>0</v>
      </c>
    </row>
    <row r="106" spans="1:10" ht="24" customHeight="1">
      <c r="A106" s="508" t="s">
        <v>1176</v>
      </c>
      <c r="B106" s="515" t="s">
        <v>918</v>
      </c>
      <c r="C106" s="516"/>
      <c r="D106" s="517"/>
      <c r="E106" s="518" t="s">
        <v>460</v>
      </c>
      <c r="F106" s="598">
        <v>110</v>
      </c>
      <c r="G106" s="584"/>
      <c r="H106" s="585">
        <v>0.08</v>
      </c>
      <c r="I106" s="577">
        <f t="shared" si="4"/>
        <v>0</v>
      </c>
      <c r="J106" s="577">
        <f t="shared" si="6"/>
        <v>0</v>
      </c>
    </row>
    <row r="107" spans="1:10" ht="24.75" customHeight="1">
      <c r="A107" s="564" t="s">
        <v>1027</v>
      </c>
      <c r="B107" s="564"/>
      <c r="C107" s="564"/>
      <c r="D107" s="564"/>
      <c r="E107" s="564"/>
      <c r="F107" s="564"/>
      <c r="G107" s="564"/>
      <c r="H107" s="564"/>
      <c r="I107" s="582">
        <f>SUM(I7:I106)</f>
        <v>0</v>
      </c>
      <c r="J107" s="582">
        <f>SUM(J7:J106)</f>
        <v>0</v>
      </c>
    </row>
    <row r="108" spans="1:10">
      <c r="A108" s="519"/>
      <c r="B108" s="519"/>
      <c r="C108" s="519"/>
      <c r="E108" s="519"/>
      <c r="F108" s="519"/>
      <c r="G108" s="520"/>
      <c r="H108" s="519"/>
      <c r="I108" s="521"/>
      <c r="J108" s="522"/>
    </row>
    <row r="109" spans="1:10" ht="15" customHeight="1">
      <c r="A109" s="519"/>
      <c r="B109" s="519"/>
      <c r="C109" s="519"/>
      <c r="E109" s="519"/>
      <c r="F109" s="519"/>
      <c r="G109" s="520"/>
      <c r="H109" s="519"/>
      <c r="I109" s="521"/>
      <c r="J109" s="521"/>
    </row>
    <row r="110" spans="1:10">
      <c r="A110" s="74" t="s">
        <v>920</v>
      </c>
      <c r="B110" s="519"/>
    </row>
    <row r="111" spans="1:10" ht="50.25" customHeight="1">
      <c r="A111" s="557" t="s">
        <v>1189</v>
      </c>
      <c r="B111" s="557"/>
      <c r="C111" s="557"/>
      <c r="D111" s="557"/>
      <c r="E111" s="557"/>
      <c r="F111" s="557"/>
      <c r="G111" s="557"/>
      <c r="H111" s="557"/>
      <c r="I111" s="557"/>
      <c r="J111" s="557"/>
    </row>
    <row r="113" spans="9:9">
      <c r="I113" s="463" t="s">
        <v>204</v>
      </c>
    </row>
  </sheetData>
  <mergeCells count="2">
    <mergeCell ref="A107:H107"/>
    <mergeCell ref="A111:J111"/>
  </mergeCells>
  <conditionalFormatting sqref="G7 I109:J109 G108:G109 I108 G48:G63 I90">
    <cfRule type="expression" dxfId="12" priority="2">
      <formula>$G7=F6</formula>
    </cfRule>
  </conditionalFormatting>
  <conditionalFormatting sqref="J108">
    <cfRule type="expression" dxfId="10" priority="4">
      <formula>$G108=I107</formula>
    </cfRule>
  </conditionalFormatting>
  <conditionalFormatting sqref="G8:G24">
    <cfRule type="expression" dxfId="9" priority="5">
      <formula>$G8=F7</formula>
    </cfRule>
  </conditionalFormatting>
  <conditionalFormatting sqref="G71">
    <cfRule type="expression" dxfId="8" priority="6">
      <formula>$G71=F70</formula>
    </cfRule>
  </conditionalFormatting>
  <conditionalFormatting sqref="G65:G70 G26:G47">
    <cfRule type="expression" dxfId="7" priority="7">
      <formula>#REF!=#REF!</formula>
    </cfRule>
  </conditionalFormatting>
  <conditionalFormatting sqref="I72">
    <cfRule type="expression" dxfId="6" priority="8">
      <formula>$G72=H106</formula>
    </cfRule>
  </conditionalFormatting>
  <conditionalFormatting sqref="I64">
    <cfRule type="expression" dxfId="5" priority="9">
      <formula>$G64=H72</formula>
    </cfRule>
  </conditionalFormatting>
  <conditionalFormatting sqref="I25">
    <cfRule type="expression" dxfId="4" priority="10">
      <formula>$G25=H64</formula>
    </cfRule>
  </conditionalFormatting>
  <conditionalFormatting sqref="G91:G106">
    <cfRule type="expression" dxfId="3" priority="11">
      <formula>$G91=F87</formula>
    </cfRule>
  </conditionalFormatting>
  <conditionalFormatting sqref="I89">
    <cfRule type="expression" dxfId="2" priority="12">
      <formula>$G89=H25</formula>
    </cfRule>
  </conditionalFormatting>
  <conditionalFormatting sqref="G74:G88">
    <cfRule type="expression" dxfId="1" priority="13">
      <formula>$G74=F71</formula>
    </cfRule>
  </conditionalFormatting>
  <conditionalFormatting sqref="G89:G91">
    <cfRule type="expression" dxfId="0" priority="14">
      <formula>$G89=F86</formula>
    </cfRule>
  </conditionalFormatting>
  <printOptions horizontalCentered="1"/>
  <pageMargins left="0.59027777777777801" right="0.23611111111111099" top="0.74791666666666701" bottom="0.74791666666666701" header="0.51180555555555496" footer="0.51180555555555496"/>
  <pageSetup paperSize="9" scale="85" firstPageNumber="0" fitToHeight="0" orientation="landscape" r:id="rId1"/>
  <headerFooter>
    <oddFooter>&amp;CStrona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K38"/>
  <sheetViews>
    <sheetView tabSelected="1" zoomScale="90" zoomScaleNormal="90" workbookViewId="0">
      <selection sqref="A1:J39"/>
    </sheetView>
  </sheetViews>
  <sheetFormatPr defaultRowHeight="15"/>
  <cols>
    <col min="1" max="1" width="6.25" style="357" customWidth="1"/>
    <col min="2" max="2" width="30.125" style="357" customWidth="1"/>
    <col min="3" max="3" width="16.375" style="357" customWidth="1"/>
    <col min="4" max="4" width="13.75" style="357" customWidth="1"/>
    <col min="5" max="5" width="10.25" style="357" customWidth="1"/>
    <col min="6" max="7" width="8.875" style="357" customWidth="1"/>
    <col min="8" max="8" width="7" style="357" customWidth="1"/>
    <col min="9" max="9" width="13.5" style="357" customWidth="1"/>
    <col min="10" max="10" width="12.625" style="357" customWidth="1"/>
    <col min="11" max="1025" width="8.875" style="357" customWidth="1"/>
  </cols>
  <sheetData>
    <row r="1" spans="1:10">
      <c r="A1" s="9" t="s">
        <v>4</v>
      </c>
      <c r="B1" s="16"/>
      <c r="C1" s="16"/>
      <c r="D1" s="16"/>
      <c r="E1" s="16"/>
      <c r="F1" s="16"/>
      <c r="G1" s="358"/>
      <c r="H1" s="16"/>
      <c r="I1" s="270"/>
      <c r="J1" s="270"/>
    </row>
    <row r="2" spans="1:10">
      <c r="A2" s="498" t="s">
        <v>982</v>
      </c>
      <c r="B2" s="16"/>
      <c r="C2" s="16"/>
      <c r="D2" s="16"/>
      <c r="E2" s="16"/>
      <c r="F2" s="16"/>
      <c r="G2" s="358"/>
      <c r="H2" s="16"/>
      <c r="I2" s="270"/>
      <c r="J2" s="270"/>
    </row>
    <row r="3" spans="1:10">
      <c r="A3" s="16"/>
      <c r="B3" s="128"/>
      <c r="C3" s="128"/>
      <c r="D3" s="128"/>
      <c r="E3" s="273"/>
      <c r="F3" s="273"/>
      <c r="G3" s="359"/>
      <c r="H3" s="275"/>
      <c r="I3" s="276"/>
      <c r="J3" s="277"/>
    </row>
    <row r="4" spans="1:10">
      <c r="A4" s="24"/>
      <c r="B4" s="16"/>
      <c r="C4" s="128"/>
      <c r="D4" s="128"/>
      <c r="E4" s="25" t="s">
        <v>5</v>
      </c>
      <c r="F4" s="25"/>
      <c r="G4" s="359"/>
      <c r="H4" s="275"/>
      <c r="I4" s="276"/>
      <c r="J4" s="277"/>
    </row>
    <row r="5" spans="1:10">
      <c r="A5" s="331" t="s">
        <v>1177</v>
      </c>
      <c r="B5" s="360"/>
      <c r="C5" s="360"/>
      <c r="D5" s="360"/>
      <c r="E5" s="360"/>
      <c r="F5" s="271"/>
      <c r="G5" s="361"/>
      <c r="H5" s="271"/>
      <c r="I5" s="295"/>
      <c r="J5" s="295"/>
    </row>
    <row r="6" spans="1:10" ht="36">
      <c r="A6" s="301" t="s">
        <v>7</v>
      </c>
      <c r="B6" s="301" t="s">
        <v>8</v>
      </c>
      <c r="C6" s="321" t="s">
        <v>9</v>
      </c>
      <c r="D6" s="320" t="s">
        <v>10</v>
      </c>
      <c r="E6" s="320" t="s">
        <v>1188</v>
      </c>
      <c r="F6" s="310" t="s">
        <v>12</v>
      </c>
      <c r="G6" s="362" t="s">
        <v>13</v>
      </c>
      <c r="H6" s="95" t="s">
        <v>14</v>
      </c>
      <c r="I6" s="363" t="s">
        <v>15</v>
      </c>
      <c r="J6" s="322" t="s">
        <v>16</v>
      </c>
    </row>
    <row r="7" spans="1:10" ht="24.95" customHeight="1">
      <c r="A7" s="98" t="s">
        <v>977</v>
      </c>
      <c r="B7" s="523" t="s">
        <v>922</v>
      </c>
      <c r="C7" s="371"/>
      <c r="D7" s="524"/>
      <c r="E7" s="368" t="s">
        <v>923</v>
      </c>
      <c r="F7" s="219">
        <v>250</v>
      </c>
      <c r="G7" s="525"/>
      <c r="H7" s="221">
        <v>0.08</v>
      </c>
      <c r="I7" s="370">
        <f t="shared" ref="I7:I26" si="0">ROUND((F7*G7),2)</f>
        <v>0</v>
      </c>
      <c r="J7" s="526">
        <f t="shared" ref="J7:J26" si="1">ROUND((I7+(I7*H7)),2)</f>
        <v>0</v>
      </c>
    </row>
    <row r="8" spans="1:10" ht="24.95" customHeight="1">
      <c r="A8" s="98" t="s">
        <v>988</v>
      </c>
      <c r="B8" s="523" t="s">
        <v>925</v>
      </c>
      <c r="C8" s="371"/>
      <c r="D8" s="524"/>
      <c r="E8" s="368" t="s">
        <v>926</v>
      </c>
      <c r="F8" s="219">
        <v>150</v>
      </c>
      <c r="G8" s="525"/>
      <c r="H8" s="221">
        <v>0.08</v>
      </c>
      <c r="I8" s="370">
        <f t="shared" si="0"/>
        <v>0</v>
      </c>
      <c r="J8" s="526">
        <f t="shared" si="1"/>
        <v>0</v>
      </c>
    </row>
    <row r="9" spans="1:10" ht="24.95" customHeight="1">
      <c r="A9" s="98" t="s">
        <v>989</v>
      </c>
      <c r="B9" s="523" t="s">
        <v>928</v>
      </c>
      <c r="C9" s="371"/>
      <c r="D9" s="371"/>
      <c r="E9" s="368" t="s">
        <v>929</v>
      </c>
      <c r="F9" s="219">
        <v>200</v>
      </c>
      <c r="G9" s="525"/>
      <c r="H9" s="221">
        <v>0.08</v>
      </c>
      <c r="I9" s="370">
        <f t="shared" si="0"/>
        <v>0</v>
      </c>
      <c r="J9" s="526">
        <f t="shared" si="1"/>
        <v>0</v>
      </c>
    </row>
    <row r="10" spans="1:10" ht="24.95" customHeight="1">
      <c r="A10" s="98" t="s">
        <v>990</v>
      </c>
      <c r="B10" s="523" t="s">
        <v>931</v>
      </c>
      <c r="C10" s="371"/>
      <c r="D10" s="371"/>
      <c r="E10" s="368" t="s">
        <v>932</v>
      </c>
      <c r="F10" s="219">
        <v>1400</v>
      </c>
      <c r="G10" s="525"/>
      <c r="H10" s="221">
        <v>0.08</v>
      </c>
      <c r="I10" s="370">
        <f t="shared" si="0"/>
        <v>0</v>
      </c>
      <c r="J10" s="526">
        <f t="shared" si="1"/>
        <v>0</v>
      </c>
    </row>
    <row r="11" spans="1:10" ht="24.95" customHeight="1">
      <c r="A11" s="98" t="s">
        <v>991</v>
      </c>
      <c r="B11" s="523" t="s">
        <v>934</v>
      </c>
      <c r="C11" s="371"/>
      <c r="D11" s="371"/>
      <c r="E11" s="368" t="s">
        <v>923</v>
      </c>
      <c r="F11" s="219">
        <v>2000</v>
      </c>
      <c r="G11" s="525"/>
      <c r="H11" s="221">
        <v>0.08</v>
      </c>
      <c r="I11" s="370">
        <f t="shared" si="0"/>
        <v>0</v>
      </c>
      <c r="J11" s="526">
        <f t="shared" si="1"/>
        <v>0</v>
      </c>
    </row>
    <row r="12" spans="1:10" ht="24.95" customHeight="1">
      <c r="A12" s="98" t="s">
        <v>992</v>
      </c>
      <c r="B12" s="523" t="s">
        <v>936</v>
      </c>
      <c r="C12" s="371"/>
      <c r="D12" s="371"/>
      <c r="E12" s="368" t="s">
        <v>929</v>
      </c>
      <c r="F12" s="219">
        <v>2500</v>
      </c>
      <c r="G12" s="525"/>
      <c r="H12" s="221">
        <v>0.08</v>
      </c>
      <c r="I12" s="370">
        <f t="shared" si="0"/>
        <v>0</v>
      </c>
      <c r="J12" s="526">
        <f t="shared" si="1"/>
        <v>0</v>
      </c>
    </row>
    <row r="13" spans="1:10" ht="24.95" customHeight="1">
      <c r="A13" s="98" t="s">
        <v>993</v>
      </c>
      <c r="B13" s="523" t="s">
        <v>938</v>
      </c>
      <c r="C13" s="527"/>
      <c r="D13" s="371"/>
      <c r="E13" s="368" t="s">
        <v>939</v>
      </c>
      <c r="F13" s="219">
        <v>2</v>
      </c>
      <c r="G13" s="525"/>
      <c r="H13" s="221">
        <v>0.08</v>
      </c>
      <c r="I13" s="370">
        <f t="shared" si="0"/>
        <v>0</v>
      </c>
      <c r="J13" s="526">
        <f t="shared" si="1"/>
        <v>0</v>
      </c>
    </row>
    <row r="14" spans="1:10" ht="24.95" customHeight="1">
      <c r="A14" s="98" t="s">
        <v>994</v>
      </c>
      <c r="B14" s="523" t="s">
        <v>941</v>
      </c>
      <c r="C14" s="528"/>
      <c r="D14" s="529"/>
      <c r="E14" s="368" t="s">
        <v>942</v>
      </c>
      <c r="F14" s="219">
        <v>6</v>
      </c>
      <c r="G14" s="525"/>
      <c r="H14" s="221">
        <v>0.08</v>
      </c>
      <c r="I14" s="370">
        <f t="shared" si="0"/>
        <v>0</v>
      </c>
      <c r="J14" s="526">
        <f t="shared" si="1"/>
        <v>0</v>
      </c>
    </row>
    <row r="15" spans="1:10" ht="24.95" customHeight="1">
      <c r="A15" s="98" t="s">
        <v>995</v>
      </c>
      <c r="B15" s="530" t="s">
        <v>944</v>
      </c>
      <c r="C15" s="531"/>
      <c r="D15" s="532"/>
      <c r="E15" s="218" t="s">
        <v>923</v>
      </c>
      <c r="F15" s="219">
        <v>20</v>
      </c>
      <c r="G15" s="525"/>
      <c r="H15" s="221">
        <v>0.08</v>
      </c>
      <c r="I15" s="370">
        <f t="shared" si="0"/>
        <v>0</v>
      </c>
      <c r="J15" s="526">
        <f t="shared" si="1"/>
        <v>0</v>
      </c>
    </row>
    <row r="16" spans="1:10" ht="24.95" customHeight="1">
      <c r="A16" s="98" t="s">
        <v>996</v>
      </c>
      <c r="B16" s="530" t="s">
        <v>946</v>
      </c>
      <c r="C16" s="533"/>
      <c r="D16" s="371"/>
      <c r="E16" s="218" t="s">
        <v>932</v>
      </c>
      <c r="F16" s="219">
        <v>80</v>
      </c>
      <c r="G16" s="525"/>
      <c r="H16" s="221">
        <v>0.08</v>
      </c>
      <c r="I16" s="370">
        <f t="shared" si="0"/>
        <v>0</v>
      </c>
      <c r="J16" s="526">
        <f t="shared" si="1"/>
        <v>0</v>
      </c>
    </row>
    <row r="17" spans="1:10" ht="24.95" customHeight="1">
      <c r="A17" s="98" t="s">
        <v>997</v>
      </c>
      <c r="B17" s="530" t="s">
        <v>948</v>
      </c>
      <c r="C17" s="371"/>
      <c r="D17" s="371"/>
      <c r="E17" s="218" t="s">
        <v>923</v>
      </c>
      <c r="F17" s="219">
        <v>550</v>
      </c>
      <c r="G17" s="525"/>
      <c r="H17" s="221">
        <v>0.08</v>
      </c>
      <c r="I17" s="370">
        <f t="shared" si="0"/>
        <v>0</v>
      </c>
      <c r="J17" s="526">
        <f t="shared" si="1"/>
        <v>0</v>
      </c>
    </row>
    <row r="18" spans="1:10" ht="24.95" customHeight="1">
      <c r="A18" s="98" t="s">
        <v>998</v>
      </c>
      <c r="B18" s="530" t="s">
        <v>950</v>
      </c>
      <c r="C18" s="371"/>
      <c r="D18" s="371"/>
      <c r="E18" s="218" t="s">
        <v>923</v>
      </c>
      <c r="F18" s="219">
        <v>80</v>
      </c>
      <c r="G18" s="525"/>
      <c r="H18" s="221">
        <v>0.08</v>
      </c>
      <c r="I18" s="370">
        <f t="shared" si="0"/>
        <v>0</v>
      </c>
      <c r="J18" s="526">
        <f t="shared" si="1"/>
        <v>0</v>
      </c>
    </row>
    <row r="19" spans="1:10" ht="24.95" customHeight="1">
      <c r="A19" s="98" t="s">
        <v>999</v>
      </c>
      <c r="B19" s="530" t="s">
        <v>952</v>
      </c>
      <c r="C19" s="371"/>
      <c r="D19" s="371"/>
      <c r="E19" s="218" t="s">
        <v>953</v>
      </c>
      <c r="F19" s="219">
        <v>5</v>
      </c>
      <c r="G19" s="525"/>
      <c r="H19" s="221">
        <v>0.08</v>
      </c>
      <c r="I19" s="370">
        <f t="shared" si="0"/>
        <v>0</v>
      </c>
      <c r="J19" s="526">
        <f t="shared" si="1"/>
        <v>0</v>
      </c>
    </row>
    <row r="20" spans="1:10" ht="24.95" customHeight="1">
      <c r="A20" s="98" t="s">
        <v>1000</v>
      </c>
      <c r="B20" s="530" t="s">
        <v>955</v>
      </c>
      <c r="C20" s="371"/>
      <c r="D20" s="371"/>
      <c r="E20" s="218" t="s">
        <v>929</v>
      </c>
      <c r="F20" s="219">
        <v>80</v>
      </c>
      <c r="G20" s="525"/>
      <c r="H20" s="221">
        <v>0.08</v>
      </c>
      <c r="I20" s="370">
        <f t="shared" si="0"/>
        <v>0</v>
      </c>
      <c r="J20" s="526">
        <f t="shared" si="1"/>
        <v>0</v>
      </c>
    </row>
    <row r="21" spans="1:10" ht="24.95" customHeight="1">
      <c r="A21" s="98" t="s">
        <v>1001</v>
      </c>
      <c r="B21" s="530" t="s">
        <v>957</v>
      </c>
      <c r="C21" s="371"/>
      <c r="D21" s="371"/>
      <c r="E21" s="218" t="s">
        <v>932</v>
      </c>
      <c r="F21" s="219">
        <v>130</v>
      </c>
      <c r="G21" s="525"/>
      <c r="H21" s="221">
        <v>0.08</v>
      </c>
      <c r="I21" s="370">
        <f t="shared" si="0"/>
        <v>0</v>
      </c>
      <c r="J21" s="526">
        <f t="shared" si="1"/>
        <v>0</v>
      </c>
    </row>
    <row r="22" spans="1:10" ht="24.95" customHeight="1">
      <c r="A22" s="98" t="s">
        <v>1002</v>
      </c>
      <c r="B22" s="523" t="s">
        <v>959</v>
      </c>
      <c r="C22" s="371"/>
      <c r="D22" s="371"/>
      <c r="E22" s="368" t="s">
        <v>923</v>
      </c>
      <c r="F22" s="219">
        <v>540</v>
      </c>
      <c r="G22" s="525"/>
      <c r="H22" s="221">
        <v>0.08</v>
      </c>
      <c r="I22" s="370">
        <f t="shared" si="0"/>
        <v>0</v>
      </c>
      <c r="J22" s="526">
        <f t="shared" si="1"/>
        <v>0</v>
      </c>
    </row>
    <row r="23" spans="1:10" ht="24.95" customHeight="1">
      <c r="A23" s="98" t="s">
        <v>1003</v>
      </c>
      <c r="B23" s="534" t="s">
        <v>961</v>
      </c>
      <c r="C23" s="527"/>
      <c r="D23" s="535"/>
      <c r="E23" s="368" t="s">
        <v>962</v>
      </c>
      <c r="F23" s="219">
        <v>500</v>
      </c>
      <c r="G23" s="525"/>
      <c r="H23" s="221">
        <v>0.08</v>
      </c>
      <c r="I23" s="370">
        <f t="shared" si="0"/>
        <v>0</v>
      </c>
      <c r="J23" s="526">
        <f t="shared" si="1"/>
        <v>0</v>
      </c>
    </row>
    <row r="24" spans="1:10" ht="24.95" customHeight="1">
      <c r="A24" s="98" t="s">
        <v>1004</v>
      </c>
      <c r="B24" s="534" t="s">
        <v>964</v>
      </c>
      <c r="C24" s="527"/>
      <c r="D24" s="535"/>
      <c r="E24" s="536" t="s">
        <v>965</v>
      </c>
      <c r="F24" s="223">
        <v>100</v>
      </c>
      <c r="G24" s="525"/>
      <c r="H24" s="221">
        <v>0.08</v>
      </c>
      <c r="I24" s="370">
        <f t="shared" si="0"/>
        <v>0</v>
      </c>
      <c r="J24" s="526">
        <f t="shared" si="1"/>
        <v>0</v>
      </c>
    </row>
    <row r="25" spans="1:10">
      <c r="A25" s="98" t="s">
        <v>1005</v>
      </c>
      <c r="B25" s="537" t="s">
        <v>967</v>
      </c>
      <c r="C25" s="371"/>
      <c r="D25" s="538"/>
      <c r="E25" s="368" t="s">
        <v>939</v>
      </c>
      <c r="F25" s="539">
        <v>1</v>
      </c>
      <c r="G25" s="525"/>
      <c r="H25" s="221">
        <v>0.08</v>
      </c>
      <c r="I25" s="370">
        <f t="shared" si="0"/>
        <v>0</v>
      </c>
      <c r="J25" s="526">
        <f t="shared" si="1"/>
        <v>0</v>
      </c>
    </row>
    <row r="26" spans="1:10" ht="36">
      <c r="A26" s="98" t="s">
        <v>1006</v>
      </c>
      <c r="B26" s="540" t="s">
        <v>969</v>
      </c>
      <c r="C26" s="541"/>
      <c r="D26" s="528"/>
      <c r="E26" s="542" t="s">
        <v>970</v>
      </c>
      <c r="F26" s="542">
        <v>5</v>
      </c>
      <c r="G26" s="525"/>
      <c r="H26" s="221">
        <v>0.08</v>
      </c>
      <c r="I26" s="370">
        <f t="shared" si="0"/>
        <v>0</v>
      </c>
      <c r="J26" s="526">
        <f t="shared" si="1"/>
        <v>0</v>
      </c>
    </row>
    <row r="27" spans="1:10" ht="26.25" customHeight="1">
      <c r="A27" s="554" t="s">
        <v>1178</v>
      </c>
      <c r="B27" s="554"/>
      <c r="C27" s="554"/>
      <c r="D27" s="554"/>
      <c r="E27" s="554"/>
      <c r="F27" s="554"/>
      <c r="G27" s="554"/>
      <c r="H27" s="554"/>
      <c r="I27" s="238">
        <f>SUM(I7:I26)</f>
        <v>0</v>
      </c>
      <c r="J27" s="238">
        <f>SUM(J7:J26)</f>
        <v>0</v>
      </c>
    </row>
    <row r="28" spans="1:10">
      <c r="A28" s="293"/>
      <c r="B28" s="293"/>
      <c r="C28" s="293"/>
      <c r="D28" s="293"/>
      <c r="E28" s="293"/>
      <c r="F28" s="293"/>
      <c r="G28" s="372"/>
      <c r="H28" s="373"/>
      <c r="I28" s="294"/>
      <c r="J28" s="294"/>
    </row>
    <row r="29" spans="1:10">
      <c r="A29" s="293"/>
      <c r="B29" s="293"/>
      <c r="C29" s="293"/>
      <c r="D29" s="293"/>
      <c r="E29" s="293"/>
      <c r="F29" s="293"/>
      <c r="G29" s="372"/>
      <c r="H29" s="293"/>
      <c r="I29" s="294"/>
      <c r="J29" s="294"/>
    </row>
    <row r="30" spans="1:10">
      <c r="A30" s="374" t="s">
        <v>971</v>
      </c>
      <c r="B30" s="374"/>
      <c r="C30" s="374"/>
      <c r="D30" s="374"/>
      <c r="E30" s="374"/>
      <c r="F30" s="374"/>
      <c r="G30" s="375"/>
      <c r="I30" s="294"/>
      <c r="J30" s="294"/>
    </row>
    <row r="31" spans="1:10" ht="60.75" customHeight="1">
      <c r="A31" s="560" t="s">
        <v>1179</v>
      </c>
      <c r="B31" s="560"/>
      <c r="C31" s="560"/>
      <c r="D31" s="560"/>
      <c r="E31" s="560"/>
      <c r="F31" s="560"/>
      <c r="G31" s="560"/>
      <c r="H31" s="560"/>
      <c r="I31" s="294"/>
      <c r="J31" s="294"/>
    </row>
    <row r="32" spans="1:10">
      <c r="A32" s="568"/>
      <c r="B32" s="568"/>
      <c r="C32" s="568"/>
      <c r="D32" s="568"/>
      <c r="E32" s="568"/>
      <c r="F32" s="568"/>
      <c r="G32" s="568"/>
      <c r="H32" s="568"/>
      <c r="I32" s="543"/>
      <c r="J32" s="543"/>
    </row>
    <row r="33" spans="1:10" ht="39" customHeight="1">
      <c r="A33" s="569" t="s">
        <v>1180</v>
      </c>
      <c r="B33" s="569"/>
      <c r="C33" s="569"/>
      <c r="D33" s="569"/>
      <c r="E33" s="569"/>
      <c r="F33" s="569"/>
      <c r="G33" s="569"/>
      <c r="H33" s="544"/>
      <c r="I33" s="543"/>
      <c r="J33" s="543"/>
    </row>
    <row r="35" spans="1:10" ht="36" customHeight="1">
      <c r="A35" s="557" t="s">
        <v>1189</v>
      </c>
      <c r="B35" s="557"/>
      <c r="C35" s="557"/>
      <c r="D35" s="557"/>
      <c r="E35" s="557"/>
      <c r="F35" s="557"/>
      <c r="G35" s="557"/>
      <c r="H35" s="557"/>
      <c r="I35" s="557"/>
      <c r="J35" s="557"/>
    </row>
    <row r="38" spans="1:10">
      <c r="H38" s="376" t="s">
        <v>204</v>
      </c>
    </row>
  </sheetData>
  <mergeCells count="5">
    <mergeCell ref="A27:H27"/>
    <mergeCell ref="A31:H31"/>
    <mergeCell ref="A32:H32"/>
    <mergeCell ref="A33:G33"/>
    <mergeCell ref="A35:J35"/>
  </mergeCells>
  <pageMargins left="0.70833333333333304" right="0.70833333333333304" top="0.74791666666666701" bottom="0.74791666666666701" header="0.51180555555555496" footer="0.51180555555555496"/>
  <pageSetup paperSize="9" scale="94" firstPageNumber="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27"/>
  <sheetViews>
    <sheetView zoomScale="130" zoomScaleNormal="130" zoomScalePageLayoutView="80" workbookViewId="0">
      <selection activeCell="E7" sqref="E7"/>
    </sheetView>
  </sheetViews>
  <sheetFormatPr defaultRowHeight="14.25"/>
  <cols>
    <col min="1" max="1" width="5" style="72" customWidth="1"/>
    <col min="2" max="2" width="28.375" style="72" customWidth="1"/>
    <col min="3" max="3" width="26.25" style="72" customWidth="1"/>
    <col min="4" max="4" width="15.625" style="73" customWidth="1"/>
    <col min="5" max="5" width="13.125" style="72" customWidth="1"/>
    <col min="6" max="6" width="9.875" style="72" customWidth="1"/>
    <col min="7" max="7" width="10.25" style="74" customWidth="1"/>
    <col min="8" max="8" width="7.25" style="74" customWidth="1"/>
    <col min="9" max="9" width="13.125" style="74" customWidth="1"/>
    <col min="10" max="10" width="13.25" style="74" customWidth="1"/>
    <col min="11" max="1025" width="10" style="72" customWidth="1"/>
  </cols>
  <sheetData>
    <row r="1" spans="1:10" s="75" customFormat="1" ht="15">
      <c r="A1" s="9" t="s">
        <v>4</v>
      </c>
      <c r="D1" s="76"/>
      <c r="G1" s="77"/>
      <c r="H1" s="77"/>
      <c r="I1" s="77"/>
      <c r="J1" s="77"/>
    </row>
    <row r="2" spans="1:10" ht="15">
      <c r="A2" s="498" t="s">
        <v>982</v>
      </c>
    </row>
    <row r="3" spans="1:10" ht="15">
      <c r="A3" s="78"/>
    </row>
    <row r="4" spans="1:10" ht="15">
      <c r="A4" s="78"/>
      <c r="D4" s="79"/>
      <c r="E4" s="26" t="s">
        <v>5</v>
      </c>
    </row>
    <row r="5" spans="1:10">
      <c r="A5" s="80" t="s">
        <v>94</v>
      </c>
      <c r="F5" s="74"/>
    </row>
    <row r="6" spans="1:10" s="87" customFormat="1" ht="31.5">
      <c r="A6" s="81" t="s">
        <v>7</v>
      </c>
      <c r="B6" s="81" t="s">
        <v>8</v>
      </c>
      <c r="C6" s="81" t="s">
        <v>9</v>
      </c>
      <c r="D6" s="82" t="s">
        <v>10</v>
      </c>
      <c r="E6" s="83" t="s">
        <v>1191</v>
      </c>
      <c r="F6" s="83" t="s">
        <v>12</v>
      </c>
      <c r="G6" s="84" t="s">
        <v>13</v>
      </c>
      <c r="H6" s="81" t="s">
        <v>14</v>
      </c>
      <c r="I6" s="85" t="s">
        <v>15</v>
      </c>
      <c r="J6" s="86" t="s">
        <v>16</v>
      </c>
    </row>
    <row r="7" spans="1:10" ht="24.95" customHeight="1">
      <c r="A7" s="88" t="s">
        <v>95</v>
      </c>
      <c r="B7" s="58" t="s">
        <v>96</v>
      </c>
      <c r="C7" s="89"/>
      <c r="D7" s="57"/>
      <c r="E7" s="58" t="s">
        <v>97</v>
      </c>
      <c r="F7" s="90">
        <v>3</v>
      </c>
      <c r="G7" s="91"/>
      <c r="H7" s="61">
        <v>0.08</v>
      </c>
      <c r="I7" s="45">
        <f t="shared" ref="I7:I21" si="0">ROUND((F7*G7),2)</f>
        <v>0</v>
      </c>
      <c r="J7" s="46">
        <f t="shared" ref="J7:J21" si="1">ROUND((I7+(I7*H7)),2)</f>
        <v>0</v>
      </c>
    </row>
    <row r="8" spans="1:10" ht="24.95" customHeight="1">
      <c r="A8" s="88" t="s">
        <v>98</v>
      </c>
      <c r="B8" s="90" t="s">
        <v>99</v>
      </c>
      <c r="C8" s="92"/>
      <c r="D8" s="57"/>
      <c r="E8" s="90" t="s">
        <v>97</v>
      </c>
      <c r="F8" s="90">
        <v>2</v>
      </c>
      <c r="G8" s="91"/>
      <c r="H8" s="61">
        <v>0.08</v>
      </c>
      <c r="I8" s="69">
        <f t="shared" si="0"/>
        <v>0</v>
      </c>
      <c r="J8" s="70">
        <f t="shared" si="1"/>
        <v>0</v>
      </c>
    </row>
    <row r="9" spans="1:10" ht="24.95" customHeight="1">
      <c r="A9" s="88" t="s">
        <v>100</v>
      </c>
      <c r="B9" s="58" t="s">
        <v>101</v>
      </c>
      <c r="C9" s="89"/>
      <c r="D9" s="57"/>
      <c r="E9" s="58" t="s">
        <v>102</v>
      </c>
      <c r="F9" s="93">
        <v>120</v>
      </c>
      <c r="G9" s="91"/>
      <c r="H9" s="61">
        <v>0.08</v>
      </c>
      <c r="I9" s="46">
        <f t="shared" si="0"/>
        <v>0</v>
      </c>
      <c r="J9" s="46">
        <f t="shared" si="1"/>
        <v>0</v>
      </c>
    </row>
    <row r="10" spans="1:10" ht="24.95" customHeight="1">
      <c r="A10" s="88" t="s">
        <v>103</v>
      </c>
      <c r="B10" s="90" t="s">
        <v>104</v>
      </c>
      <c r="C10" s="92"/>
      <c r="D10" s="57"/>
      <c r="E10" s="90" t="s">
        <v>105</v>
      </c>
      <c r="F10" s="94">
        <v>30</v>
      </c>
      <c r="G10" s="91"/>
      <c r="H10" s="61">
        <v>0.08</v>
      </c>
      <c r="I10" s="70">
        <f t="shared" si="0"/>
        <v>0</v>
      </c>
      <c r="J10" s="70">
        <f t="shared" si="1"/>
        <v>0</v>
      </c>
    </row>
    <row r="11" spans="1:10" ht="24.95" customHeight="1">
      <c r="A11" s="88" t="s">
        <v>106</v>
      </c>
      <c r="B11" s="95" t="s">
        <v>107</v>
      </c>
      <c r="C11" s="89"/>
      <c r="D11" s="57"/>
      <c r="E11" s="95" t="s">
        <v>108</v>
      </c>
      <c r="F11" s="93">
        <v>10</v>
      </c>
      <c r="G11" s="91"/>
      <c r="H11" s="61">
        <v>0.08</v>
      </c>
      <c r="I11" s="46">
        <f t="shared" si="0"/>
        <v>0</v>
      </c>
      <c r="J11" s="46">
        <f t="shared" si="1"/>
        <v>0</v>
      </c>
    </row>
    <row r="12" spans="1:10" ht="24.95" customHeight="1">
      <c r="A12" s="88" t="s">
        <v>109</v>
      </c>
      <c r="B12" s="58" t="s">
        <v>110</v>
      </c>
      <c r="C12" s="89"/>
      <c r="D12" s="57"/>
      <c r="E12" s="58" t="s">
        <v>111</v>
      </c>
      <c r="F12" s="93">
        <v>140</v>
      </c>
      <c r="G12" s="91"/>
      <c r="H12" s="61">
        <v>0.08</v>
      </c>
      <c r="I12" s="46">
        <f t="shared" si="0"/>
        <v>0</v>
      </c>
      <c r="J12" s="46">
        <f t="shared" si="1"/>
        <v>0</v>
      </c>
    </row>
    <row r="13" spans="1:10" ht="24.95" customHeight="1">
      <c r="A13" s="88" t="s">
        <v>112</v>
      </c>
      <c r="B13" s="58" t="s">
        <v>113</v>
      </c>
      <c r="C13" s="89"/>
      <c r="D13" s="57"/>
      <c r="E13" s="58" t="s">
        <v>55</v>
      </c>
      <c r="F13" s="93">
        <v>15</v>
      </c>
      <c r="G13" s="91"/>
      <c r="H13" s="61">
        <v>0.08</v>
      </c>
      <c r="I13" s="46">
        <f t="shared" si="0"/>
        <v>0</v>
      </c>
      <c r="J13" s="46">
        <f t="shared" si="1"/>
        <v>0</v>
      </c>
    </row>
    <row r="14" spans="1:10" ht="24.95" customHeight="1">
      <c r="A14" s="88" t="s">
        <v>114</v>
      </c>
      <c r="B14" s="58" t="s">
        <v>115</v>
      </c>
      <c r="C14" s="89"/>
      <c r="D14" s="57"/>
      <c r="E14" s="58" t="s">
        <v>116</v>
      </c>
      <c r="F14" s="93">
        <v>300</v>
      </c>
      <c r="G14" s="91"/>
      <c r="H14" s="61">
        <v>0.08</v>
      </c>
      <c r="I14" s="46">
        <f t="shared" si="0"/>
        <v>0</v>
      </c>
      <c r="J14" s="46">
        <f t="shared" si="1"/>
        <v>0</v>
      </c>
    </row>
    <row r="15" spans="1:10" ht="24.95" customHeight="1">
      <c r="A15" s="88" t="s">
        <v>117</v>
      </c>
      <c r="B15" s="58" t="s">
        <v>118</v>
      </c>
      <c r="C15" s="89"/>
      <c r="D15" s="57"/>
      <c r="E15" s="58" t="s">
        <v>119</v>
      </c>
      <c r="F15" s="93">
        <v>50</v>
      </c>
      <c r="G15" s="91"/>
      <c r="H15" s="61">
        <v>0.08</v>
      </c>
      <c r="I15" s="46">
        <f t="shared" si="0"/>
        <v>0</v>
      </c>
      <c r="J15" s="46">
        <f t="shared" si="1"/>
        <v>0</v>
      </c>
    </row>
    <row r="16" spans="1:10" ht="24.95" customHeight="1">
      <c r="A16" s="88" t="s">
        <v>120</v>
      </c>
      <c r="B16" s="58" t="s">
        <v>121</v>
      </c>
      <c r="C16" s="89"/>
      <c r="D16" s="57"/>
      <c r="E16" s="58" t="s">
        <v>122</v>
      </c>
      <c r="F16" s="93">
        <v>5</v>
      </c>
      <c r="G16" s="91"/>
      <c r="H16" s="61">
        <v>0.08</v>
      </c>
      <c r="I16" s="46">
        <f t="shared" si="0"/>
        <v>0</v>
      </c>
      <c r="J16" s="46">
        <f t="shared" si="1"/>
        <v>0</v>
      </c>
    </row>
    <row r="17" spans="1:10" ht="24.95" customHeight="1">
      <c r="A17" s="88" t="s">
        <v>123</v>
      </c>
      <c r="B17" s="58" t="s">
        <v>124</v>
      </c>
      <c r="C17" s="89"/>
      <c r="D17" s="57"/>
      <c r="E17" s="58" t="s">
        <v>125</v>
      </c>
      <c r="F17" s="93">
        <v>15</v>
      </c>
      <c r="G17" s="91"/>
      <c r="H17" s="61">
        <v>0.08</v>
      </c>
      <c r="I17" s="46">
        <f t="shared" si="0"/>
        <v>0</v>
      </c>
      <c r="J17" s="46">
        <f t="shared" si="1"/>
        <v>0</v>
      </c>
    </row>
    <row r="18" spans="1:10" ht="24.95" customHeight="1">
      <c r="A18" s="88" t="s">
        <v>126</v>
      </c>
      <c r="B18" s="58" t="s">
        <v>127</v>
      </c>
      <c r="C18" s="89"/>
      <c r="D18" s="57"/>
      <c r="E18" s="58" t="s">
        <v>122</v>
      </c>
      <c r="F18" s="93">
        <v>10</v>
      </c>
      <c r="G18" s="91"/>
      <c r="H18" s="61">
        <v>0.08</v>
      </c>
      <c r="I18" s="46">
        <f t="shared" si="0"/>
        <v>0</v>
      </c>
      <c r="J18" s="46">
        <f t="shared" si="1"/>
        <v>0</v>
      </c>
    </row>
    <row r="19" spans="1:10" ht="24.95" customHeight="1">
      <c r="A19" s="88" t="s">
        <v>128</v>
      </c>
      <c r="B19" s="58" t="s">
        <v>129</v>
      </c>
      <c r="C19" s="89"/>
      <c r="D19" s="57"/>
      <c r="E19" s="58" t="s">
        <v>130</v>
      </c>
      <c r="F19" s="93">
        <v>280</v>
      </c>
      <c r="G19" s="91"/>
      <c r="H19" s="61">
        <v>0.08</v>
      </c>
      <c r="I19" s="46">
        <f t="shared" si="0"/>
        <v>0</v>
      </c>
      <c r="J19" s="46">
        <f t="shared" si="1"/>
        <v>0</v>
      </c>
    </row>
    <row r="20" spans="1:10" ht="24.95" customHeight="1">
      <c r="A20" s="88" t="s">
        <v>131</v>
      </c>
      <c r="B20" s="58" t="s">
        <v>132</v>
      </c>
      <c r="C20" s="89"/>
      <c r="D20" s="57"/>
      <c r="E20" s="58" t="s">
        <v>133</v>
      </c>
      <c r="F20" s="93">
        <v>50</v>
      </c>
      <c r="G20" s="91"/>
      <c r="H20" s="61">
        <v>0.08</v>
      </c>
      <c r="I20" s="46">
        <f t="shared" si="0"/>
        <v>0</v>
      </c>
      <c r="J20" s="46">
        <f t="shared" si="1"/>
        <v>0</v>
      </c>
    </row>
    <row r="21" spans="1:10" ht="40.5" customHeight="1">
      <c r="A21" s="88" t="s">
        <v>134</v>
      </c>
      <c r="B21" s="58" t="s">
        <v>135</v>
      </c>
      <c r="C21" s="89"/>
      <c r="D21" s="57"/>
      <c r="E21" s="58" t="s">
        <v>136</v>
      </c>
      <c r="F21" s="93">
        <v>15</v>
      </c>
      <c r="G21" s="91"/>
      <c r="H21" s="61">
        <v>0.08</v>
      </c>
      <c r="I21" s="46">
        <f t="shared" si="0"/>
        <v>0</v>
      </c>
      <c r="J21" s="46">
        <f t="shared" si="1"/>
        <v>0</v>
      </c>
    </row>
    <row r="22" spans="1:10" ht="24.75" customHeight="1">
      <c r="A22" s="549" t="s">
        <v>137</v>
      </c>
      <c r="B22" s="549"/>
      <c r="C22" s="549"/>
      <c r="D22" s="549"/>
      <c r="E22" s="549"/>
      <c r="F22" s="549"/>
      <c r="G22" s="549"/>
      <c r="H22" s="549"/>
      <c r="I22" s="96">
        <f>SUM(I7:I21)</f>
        <v>0</v>
      </c>
      <c r="J22" s="96">
        <f>SUM(J7:J21)</f>
        <v>0</v>
      </c>
    </row>
    <row r="25" spans="1:10">
      <c r="B25" s="72" t="s">
        <v>138</v>
      </c>
    </row>
    <row r="26" spans="1:10" ht="27" customHeight="1">
      <c r="A26" s="551" t="s">
        <v>1189</v>
      </c>
      <c r="B26" s="551"/>
      <c r="C26" s="551"/>
      <c r="D26" s="551"/>
      <c r="E26" s="551"/>
      <c r="F26" s="551"/>
      <c r="G26" s="551"/>
      <c r="H26" s="551"/>
      <c r="I26" s="551"/>
      <c r="J26" s="551"/>
    </row>
    <row r="27" spans="1:10">
      <c r="I27" s="8" t="s">
        <v>93</v>
      </c>
    </row>
  </sheetData>
  <mergeCells count="2">
    <mergeCell ref="A22:H22"/>
    <mergeCell ref="A26:J26"/>
  </mergeCells>
  <conditionalFormatting sqref="G23:G25 I23:J25 G7:G8">
    <cfRule type="expression" dxfId="86" priority="2">
      <formula>#REF!=#REF!</formula>
    </cfRule>
  </conditionalFormatting>
  <conditionalFormatting sqref="I7">
    <cfRule type="expression" dxfId="85" priority="3">
      <formula>$G7=H6</formula>
    </cfRule>
  </conditionalFormatting>
  <conditionalFormatting sqref="I7">
    <cfRule type="expression" dxfId="84" priority="4">
      <formula>$G7=H6</formula>
    </cfRule>
  </conditionalFormatting>
  <conditionalFormatting sqref="G9:G21">
    <cfRule type="expression" dxfId="83" priority="5">
      <formula>$G9=F8</formula>
    </cfRule>
  </conditionalFormatting>
  <conditionalFormatting sqref="I8">
    <cfRule type="expression" dxfId="82" priority="6">
      <formula>$G8=H7</formula>
    </cfRule>
  </conditionalFormatting>
  <conditionalFormatting sqref="I8">
    <cfRule type="expression" dxfId="81" priority="7">
      <formula>$G8=H7</formula>
    </cfRule>
  </conditionalFormatting>
  <printOptions horizontalCentered="1"/>
  <pageMargins left="0.23611111111111099" right="0.23611111111111099" top="0.74791666666666701" bottom="0.74791666666666701" header="0.51180555555555496" footer="0.51180555555555496"/>
  <pageSetup paperSize="9" scale="83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3"/>
  <sheetViews>
    <sheetView topLeftCell="A4" zoomScale="120" zoomScaleNormal="120" workbookViewId="0">
      <selection activeCell="B19" sqref="B19"/>
    </sheetView>
  </sheetViews>
  <sheetFormatPr defaultRowHeight="14.25"/>
  <cols>
    <col min="1" max="1" width="5" style="72" customWidth="1"/>
    <col min="2" max="2" width="28.375" style="72" customWidth="1"/>
    <col min="3" max="3" width="26.25" style="72" customWidth="1"/>
    <col min="4" max="4" width="15.625" style="73" customWidth="1"/>
    <col min="5" max="5" width="13.25" style="72" customWidth="1"/>
    <col min="6" max="6" width="9.875" style="72" customWidth="1"/>
    <col min="7" max="7" width="10.25" style="74" customWidth="1"/>
    <col min="8" max="8" width="7.25" style="74" customWidth="1"/>
    <col min="9" max="9" width="13.125" style="74" customWidth="1"/>
    <col min="10" max="10" width="13.25" style="74" customWidth="1"/>
    <col min="11" max="1025" width="10" style="72" customWidth="1"/>
  </cols>
  <sheetData>
    <row r="1" spans="1:10" s="75" customFormat="1" ht="15">
      <c r="A1" s="9" t="s">
        <v>4</v>
      </c>
      <c r="D1" s="76"/>
      <c r="G1" s="77"/>
      <c r="H1" s="77"/>
      <c r="I1" s="77"/>
      <c r="J1" s="77"/>
    </row>
    <row r="2" spans="1:10" ht="15">
      <c r="A2" s="498" t="s">
        <v>982</v>
      </c>
    </row>
    <row r="3" spans="1:10" ht="15">
      <c r="A3" s="78"/>
    </row>
    <row r="4" spans="1:10" ht="15">
      <c r="A4" s="78"/>
      <c r="D4" s="79"/>
      <c r="E4" s="26" t="s">
        <v>5</v>
      </c>
    </row>
    <row r="5" spans="1:10">
      <c r="A5" s="80" t="s">
        <v>139</v>
      </c>
      <c r="F5" s="74"/>
    </row>
    <row r="6" spans="1:10" s="87" customFormat="1" ht="31.5">
      <c r="A6" s="81" t="s">
        <v>7</v>
      </c>
      <c r="B6" s="81" t="s">
        <v>8</v>
      </c>
      <c r="C6" s="81" t="s">
        <v>9</v>
      </c>
      <c r="D6" s="82" t="s">
        <v>10</v>
      </c>
      <c r="E6" s="83" t="s">
        <v>1191</v>
      </c>
      <c r="F6" s="83" t="s">
        <v>12</v>
      </c>
      <c r="G6" s="84" t="s">
        <v>13</v>
      </c>
      <c r="H6" s="81" t="s">
        <v>14</v>
      </c>
      <c r="I6" s="85" t="s">
        <v>15</v>
      </c>
      <c r="J6" s="97" t="s">
        <v>16</v>
      </c>
    </row>
    <row r="7" spans="1:10" ht="27" customHeight="1">
      <c r="A7" s="98" t="s">
        <v>140</v>
      </c>
      <c r="B7" s="48" t="s">
        <v>141</v>
      </c>
      <c r="C7" s="49"/>
      <c r="D7" s="50"/>
      <c r="E7" s="51" t="s">
        <v>142</v>
      </c>
      <c r="F7" s="52">
        <f>20+10</f>
        <v>30</v>
      </c>
      <c r="G7" s="53"/>
      <c r="H7" s="44">
        <v>0.08</v>
      </c>
      <c r="I7" s="45">
        <f t="shared" ref="I7:I17" si="0">ROUND((F7*G7),2)</f>
        <v>0</v>
      </c>
      <c r="J7" s="46">
        <f t="shared" ref="J7:J17" si="1">ROUND((I7+(I7*H7)),2)</f>
        <v>0</v>
      </c>
    </row>
    <row r="8" spans="1:10" ht="27" customHeight="1">
      <c r="A8" s="98" t="s">
        <v>143</v>
      </c>
      <c r="B8" s="99" t="s">
        <v>144</v>
      </c>
      <c r="C8" s="49"/>
      <c r="D8" s="50"/>
      <c r="E8" s="100" t="s">
        <v>145</v>
      </c>
      <c r="F8" s="52">
        <v>700</v>
      </c>
      <c r="G8" s="53"/>
      <c r="H8" s="44">
        <v>0.08</v>
      </c>
      <c r="I8" s="45">
        <f t="shared" si="0"/>
        <v>0</v>
      </c>
      <c r="J8" s="46">
        <f t="shared" si="1"/>
        <v>0</v>
      </c>
    </row>
    <row r="9" spans="1:10" ht="27" customHeight="1">
      <c r="A9" s="98" t="s">
        <v>146</v>
      </c>
      <c r="B9" s="48" t="s">
        <v>147</v>
      </c>
      <c r="C9" s="49"/>
      <c r="D9" s="50"/>
      <c r="E9" s="51" t="s">
        <v>148</v>
      </c>
      <c r="F9" s="52">
        <f>70+20</f>
        <v>90</v>
      </c>
      <c r="G9" s="53"/>
      <c r="H9" s="44">
        <v>0.08</v>
      </c>
      <c r="I9" s="45">
        <f t="shared" si="0"/>
        <v>0</v>
      </c>
      <c r="J9" s="46">
        <f t="shared" si="1"/>
        <v>0</v>
      </c>
    </row>
    <row r="10" spans="1:10" ht="27" customHeight="1">
      <c r="A10" s="98" t="s">
        <v>149</v>
      </c>
      <c r="B10" s="48" t="s">
        <v>150</v>
      </c>
      <c r="C10" s="49"/>
      <c r="D10" s="50"/>
      <c r="E10" s="51" t="s">
        <v>151</v>
      </c>
      <c r="F10" s="52">
        <v>15</v>
      </c>
      <c r="G10" s="53"/>
      <c r="H10" s="44">
        <v>0.08</v>
      </c>
      <c r="I10" s="45">
        <f t="shared" si="0"/>
        <v>0</v>
      </c>
      <c r="J10" s="46">
        <f t="shared" si="1"/>
        <v>0</v>
      </c>
    </row>
    <row r="11" spans="1:10" ht="27" customHeight="1">
      <c r="A11" s="98" t="s">
        <v>152</v>
      </c>
      <c r="B11" s="48" t="s">
        <v>153</v>
      </c>
      <c r="C11" s="49"/>
      <c r="D11" s="50"/>
      <c r="E11" s="51" t="s">
        <v>108</v>
      </c>
      <c r="F11" s="52">
        <v>15</v>
      </c>
      <c r="G11" s="53"/>
      <c r="H11" s="44">
        <v>0.08</v>
      </c>
      <c r="I11" s="45">
        <f t="shared" si="0"/>
        <v>0</v>
      </c>
      <c r="J11" s="46">
        <f t="shared" si="1"/>
        <v>0</v>
      </c>
    </row>
    <row r="12" spans="1:10" ht="27" customHeight="1">
      <c r="A12" s="98" t="s">
        <v>154</v>
      </c>
      <c r="B12" s="55" t="s">
        <v>155</v>
      </c>
      <c r="C12" s="89"/>
      <c r="D12" s="57"/>
      <c r="E12" s="58" t="s">
        <v>156</v>
      </c>
      <c r="F12" s="93">
        <v>1300</v>
      </c>
      <c r="G12" s="53"/>
      <c r="H12" s="61">
        <v>0.08</v>
      </c>
      <c r="I12" s="101">
        <f t="shared" si="0"/>
        <v>0</v>
      </c>
      <c r="J12" s="46">
        <f t="shared" si="1"/>
        <v>0</v>
      </c>
    </row>
    <row r="13" spans="1:10" ht="27" customHeight="1">
      <c r="A13" s="98" t="s">
        <v>157</v>
      </c>
      <c r="B13" s="55" t="s">
        <v>158</v>
      </c>
      <c r="C13" s="89"/>
      <c r="D13" s="57"/>
      <c r="E13" s="58" t="s">
        <v>159</v>
      </c>
      <c r="F13" s="93">
        <v>450</v>
      </c>
      <c r="G13" s="53"/>
      <c r="H13" s="61">
        <v>0.08</v>
      </c>
      <c r="I13" s="101">
        <f t="shared" si="0"/>
        <v>0</v>
      </c>
      <c r="J13" s="46">
        <f t="shared" si="1"/>
        <v>0</v>
      </c>
    </row>
    <row r="14" spans="1:10" ht="27" customHeight="1">
      <c r="A14" s="98" t="s">
        <v>160</v>
      </c>
      <c r="B14" s="48" t="s">
        <v>161</v>
      </c>
      <c r="C14" s="49"/>
      <c r="D14" s="50"/>
      <c r="E14" s="51" t="s">
        <v>162</v>
      </c>
      <c r="F14" s="52">
        <v>110</v>
      </c>
      <c r="G14" s="53"/>
      <c r="H14" s="44">
        <v>0.08</v>
      </c>
      <c r="I14" s="45">
        <f t="shared" si="0"/>
        <v>0</v>
      </c>
      <c r="J14" s="46">
        <f t="shared" si="1"/>
        <v>0</v>
      </c>
    </row>
    <row r="15" spans="1:10" ht="27" customHeight="1">
      <c r="A15" s="98" t="s">
        <v>163</v>
      </c>
      <c r="B15" s="48" t="s">
        <v>164</v>
      </c>
      <c r="C15" s="49"/>
      <c r="D15" s="50"/>
      <c r="E15" s="51" t="s">
        <v>165</v>
      </c>
      <c r="F15" s="52">
        <v>30</v>
      </c>
      <c r="G15" s="53"/>
      <c r="H15" s="44">
        <v>0.08</v>
      </c>
      <c r="I15" s="45">
        <f t="shared" si="0"/>
        <v>0</v>
      </c>
      <c r="J15" s="46">
        <f t="shared" si="1"/>
        <v>0</v>
      </c>
    </row>
    <row r="16" spans="1:10" ht="45.75" customHeight="1">
      <c r="A16" s="98" t="s">
        <v>166</v>
      </c>
      <c r="B16" s="102" t="s">
        <v>167</v>
      </c>
      <c r="C16" s="49"/>
      <c r="D16" s="50"/>
      <c r="E16" s="51" t="s">
        <v>168</v>
      </c>
      <c r="F16" s="52">
        <v>1</v>
      </c>
      <c r="G16" s="53"/>
      <c r="H16" s="44">
        <v>0.08</v>
      </c>
      <c r="I16" s="45">
        <f t="shared" si="0"/>
        <v>0</v>
      </c>
      <c r="J16" s="46">
        <f t="shared" si="1"/>
        <v>0</v>
      </c>
    </row>
    <row r="17" spans="1:10" ht="27" customHeight="1">
      <c r="A17" s="98" t="s">
        <v>169</v>
      </c>
      <c r="B17" s="48" t="s">
        <v>170</v>
      </c>
      <c r="C17" s="49"/>
      <c r="D17" s="50"/>
      <c r="E17" s="51" t="s">
        <v>171</v>
      </c>
      <c r="F17" s="52">
        <v>5</v>
      </c>
      <c r="G17" s="53"/>
      <c r="H17" s="44">
        <v>0.08</v>
      </c>
      <c r="I17" s="45">
        <f t="shared" si="0"/>
        <v>0</v>
      </c>
      <c r="J17" s="46">
        <f t="shared" si="1"/>
        <v>0</v>
      </c>
    </row>
    <row r="18" spans="1:10" ht="24.75" customHeight="1">
      <c r="A18" s="549" t="s">
        <v>172</v>
      </c>
      <c r="B18" s="549"/>
      <c r="C18" s="549"/>
      <c r="D18" s="549"/>
      <c r="E18" s="549"/>
      <c r="F18" s="549"/>
      <c r="G18" s="549"/>
      <c r="H18" s="549"/>
      <c r="I18" s="103">
        <f>SUM(I7:I17)</f>
        <v>0</v>
      </c>
      <c r="J18" s="96">
        <f>SUM(J7:J17)</f>
        <v>0</v>
      </c>
    </row>
    <row r="21" spans="1:10">
      <c r="A21" s="72" t="s">
        <v>173</v>
      </c>
    </row>
    <row r="22" spans="1:10" ht="29.25" customHeight="1">
      <c r="A22" s="551" t="s">
        <v>1189</v>
      </c>
      <c r="B22" s="551"/>
      <c r="C22" s="551"/>
      <c r="D22" s="551"/>
      <c r="E22" s="551"/>
      <c r="F22" s="551"/>
      <c r="G22" s="551"/>
      <c r="H22" s="551"/>
      <c r="I22" s="551"/>
      <c r="J22" s="551"/>
    </row>
    <row r="23" spans="1:10">
      <c r="I23" s="8" t="s">
        <v>93</v>
      </c>
    </row>
  </sheetData>
  <mergeCells count="2">
    <mergeCell ref="A18:H18"/>
    <mergeCell ref="A22:J22"/>
  </mergeCells>
  <conditionalFormatting sqref="G19:G20 I19:J20">
    <cfRule type="expression" dxfId="80" priority="2">
      <formula>$G18=F18</formula>
    </cfRule>
  </conditionalFormatting>
  <conditionalFormatting sqref="G17 G8:G13">
    <cfRule type="expression" dxfId="79" priority="3">
      <formula>#REF!=#REF!</formula>
    </cfRule>
  </conditionalFormatting>
  <conditionalFormatting sqref="G7">
    <cfRule type="expression" dxfId="78" priority="4">
      <formula>$G6=F6</formula>
    </cfRule>
  </conditionalFormatting>
  <pageMargins left="0.78749999999999998" right="0.78749999999999998" top="1.0631944444444399" bottom="1.0631944444444399" header="0.51180555555555496" footer="0.78749999999999998"/>
  <pageSetup paperSize="9" scale="83" firstPageNumber="0" orientation="landscape" r:id="rId1"/>
  <headerFoot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22"/>
  <sheetViews>
    <sheetView topLeftCell="B1" zoomScale="110" zoomScaleNormal="110" workbookViewId="0">
      <selection activeCell="B19" sqref="B19:K19"/>
    </sheetView>
  </sheetViews>
  <sheetFormatPr defaultRowHeight="14.25"/>
  <cols>
    <col min="1" max="1" width="6.125" style="3" hidden="1" customWidth="1"/>
    <col min="2" max="2" width="5.25" style="4" customWidth="1"/>
    <col min="3" max="3" width="30.5" style="5" customWidth="1"/>
    <col min="4" max="4" width="20.125" style="6" customWidth="1"/>
    <col min="5" max="5" width="13" style="6" customWidth="1"/>
    <col min="6" max="6" width="17" style="3" customWidth="1"/>
    <col min="7" max="7" width="9.75" style="7" customWidth="1"/>
    <col min="8" max="8" width="9.25" style="8" customWidth="1"/>
    <col min="9" max="9" width="6.625" style="4" customWidth="1"/>
    <col min="10" max="11" width="9.25" style="8" customWidth="1"/>
    <col min="12" max="1025" width="9" style="4" customWidth="1"/>
  </cols>
  <sheetData>
    <row r="1" spans="1:11" ht="15">
      <c r="B1" s="9" t="s">
        <v>4</v>
      </c>
      <c r="C1" s="10"/>
      <c r="D1" s="11"/>
      <c r="E1" s="11"/>
      <c r="F1" s="15"/>
      <c r="G1" s="15"/>
      <c r="H1" s="14"/>
      <c r="I1" s="15"/>
      <c r="J1" s="14"/>
      <c r="K1" s="14"/>
    </row>
    <row r="2" spans="1:11" ht="15">
      <c r="B2" s="498" t="s">
        <v>982</v>
      </c>
      <c r="C2" s="10"/>
      <c r="D2" s="11"/>
      <c r="E2" s="11"/>
      <c r="F2" s="15"/>
      <c r="G2" s="15"/>
      <c r="H2" s="14"/>
      <c r="I2" s="15"/>
      <c r="J2" s="14"/>
      <c r="K2" s="14"/>
    </row>
    <row r="3" spans="1:11" ht="15">
      <c r="B3" s="16"/>
      <c r="C3" s="17"/>
      <c r="D3" s="18"/>
      <c r="E3" s="18"/>
      <c r="F3" s="104"/>
      <c r="G3" s="104"/>
      <c r="H3" s="21"/>
      <c r="I3" s="22"/>
      <c r="J3" s="23"/>
      <c r="K3" s="105"/>
    </row>
    <row r="4" spans="1:11" ht="15">
      <c r="B4" s="24"/>
      <c r="C4" s="10"/>
      <c r="D4" s="18"/>
      <c r="E4" s="18"/>
      <c r="F4" s="25" t="s">
        <v>5</v>
      </c>
      <c r="G4" s="18"/>
      <c r="H4" s="21"/>
      <c r="I4" s="22"/>
      <c r="J4" s="23"/>
      <c r="K4" s="105"/>
    </row>
    <row r="5" spans="1:11">
      <c r="B5" s="80" t="s">
        <v>174</v>
      </c>
      <c r="C5" s="28"/>
      <c r="D5" s="29"/>
      <c r="E5" s="106"/>
      <c r="F5" s="107"/>
      <c r="G5" s="107"/>
      <c r="H5" s="108"/>
      <c r="I5" s="108"/>
      <c r="J5" s="108"/>
      <c r="K5" s="108"/>
    </row>
    <row r="6" spans="1:11" ht="38.25">
      <c r="B6" s="35" t="s">
        <v>7</v>
      </c>
      <c r="C6" s="35" t="s">
        <v>8</v>
      </c>
      <c r="D6" s="109" t="s">
        <v>9</v>
      </c>
      <c r="E6" s="110" t="s">
        <v>10</v>
      </c>
      <c r="F6" s="111" t="s">
        <v>1190</v>
      </c>
      <c r="G6" s="112" t="s">
        <v>12</v>
      </c>
      <c r="H6" s="113" t="s">
        <v>13</v>
      </c>
      <c r="I6" s="114" t="s">
        <v>175</v>
      </c>
      <c r="J6" s="71" t="s">
        <v>15</v>
      </c>
      <c r="K6" s="115" t="s">
        <v>16</v>
      </c>
    </row>
    <row r="7" spans="1:11" ht="29.25" customHeight="1">
      <c r="A7" s="37" t="s">
        <v>140</v>
      </c>
      <c r="B7" s="98" t="s">
        <v>176</v>
      </c>
      <c r="C7" s="48" t="s">
        <v>177</v>
      </c>
      <c r="D7" s="49"/>
      <c r="E7" s="50"/>
      <c r="F7" s="51" t="s">
        <v>178</v>
      </c>
      <c r="G7" s="52">
        <v>160</v>
      </c>
      <c r="H7" s="53"/>
      <c r="I7" s="44">
        <v>0.08</v>
      </c>
      <c r="J7" s="45">
        <f t="shared" ref="J7:J15" si="0">ROUND((G7*H7),2)</f>
        <v>0</v>
      </c>
      <c r="K7" s="46">
        <f t="shared" ref="K7:K15" si="1">ROUND((J7+(J7*I7)),2)</f>
        <v>0</v>
      </c>
    </row>
    <row r="8" spans="1:11" ht="27" customHeight="1">
      <c r="A8" s="37" t="s">
        <v>143</v>
      </c>
      <c r="B8" s="98" t="s">
        <v>179</v>
      </c>
      <c r="C8" s="48" t="s">
        <v>180</v>
      </c>
      <c r="D8" s="49"/>
      <c r="E8" s="50"/>
      <c r="F8" s="54" t="s">
        <v>181</v>
      </c>
      <c r="G8" s="52">
        <v>15</v>
      </c>
      <c r="H8" s="53"/>
      <c r="I8" s="44">
        <v>0.08</v>
      </c>
      <c r="J8" s="45">
        <f t="shared" si="0"/>
        <v>0</v>
      </c>
      <c r="K8" s="46">
        <f t="shared" si="1"/>
        <v>0</v>
      </c>
    </row>
    <row r="9" spans="1:11" ht="25.5">
      <c r="A9" s="37" t="s">
        <v>146</v>
      </c>
      <c r="B9" s="98" t="s">
        <v>182</v>
      </c>
      <c r="C9" s="48" t="s">
        <v>183</v>
      </c>
      <c r="D9" s="49"/>
      <c r="E9" s="50"/>
      <c r="F9" s="51" t="s">
        <v>184</v>
      </c>
      <c r="G9" s="52">
        <v>80</v>
      </c>
      <c r="H9" s="53"/>
      <c r="I9" s="44">
        <v>0.08</v>
      </c>
      <c r="J9" s="45">
        <f t="shared" si="0"/>
        <v>0</v>
      </c>
      <c r="K9" s="46">
        <f t="shared" si="1"/>
        <v>0</v>
      </c>
    </row>
    <row r="10" spans="1:11" ht="25.5">
      <c r="A10" s="37" t="s">
        <v>149</v>
      </c>
      <c r="B10" s="98" t="s">
        <v>185</v>
      </c>
      <c r="C10" s="48" t="s">
        <v>186</v>
      </c>
      <c r="D10" s="49"/>
      <c r="E10" s="50"/>
      <c r="F10" s="51" t="s">
        <v>187</v>
      </c>
      <c r="G10" s="63">
        <v>45</v>
      </c>
      <c r="H10" s="53"/>
      <c r="I10" s="44">
        <v>0.08</v>
      </c>
      <c r="J10" s="45">
        <f t="shared" si="0"/>
        <v>0</v>
      </c>
      <c r="K10" s="46">
        <f t="shared" si="1"/>
        <v>0</v>
      </c>
    </row>
    <row r="11" spans="1:11" ht="25.5">
      <c r="A11" s="37" t="s">
        <v>152</v>
      </c>
      <c r="B11" s="98" t="s">
        <v>188</v>
      </c>
      <c r="C11" s="48" t="s">
        <v>189</v>
      </c>
      <c r="D11" s="49"/>
      <c r="E11" s="50"/>
      <c r="F11" s="54" t="s">
        <v>190</v>
      </c>
      <c r="G11" s="52">
        <v>190</v>
      </c>
      <c r="H11" s="53"/>
      <c r="I11" s="44">
        <v>0.08</v>
      </c>
      <c r="J11" s="45">
        <f t="shared" si="0"/>
        <v>0</v>
      </c>
      <c r="K11" s="46">
        <f t="shared" si="1"/>
        <v>0</v>
      </c>
    </row>
    <row r="12" spans="1:11" ht="28.5" customHeight="1">
      <c r="A12" s="37" t="s">
        <v>154</v>
      </c>
      <c r="B12" s="98" t="s">
        <v>191</v>
      </c>
      <c r="C12" s="48" t="s">
        <v>192</v>
      </c>
      <c r="D12" s="49"/>
      <c r="E12" s="50"/>
      <c r="F12" s="51" t="s">
        <v>193</v>
      </c>
      <c r="G12" s="63">
        <v>3</v>
      </c>
      <c r="H12" s="53"/>
      <c r="I12" s="44">
        <v>0.08</v>
      </c>
      <c r="J12" s="45">
        <f t="shared" si="0"/>
        <v>0</v>
      </c>
      <c r="K12" s="46">
        <f t="shared" si="1"/>
        <v>0</v>
      </c>
    </row>
    <row r="13" spans="1:11" ht="24.2" customHeight="1">
      <c r="A13" s="37" t="s">
        <v>157</v>
      </c>
      <c r="B13" s="98" t="s">
        <v>194</v>
      </c>
      <c r="C13" s="48" t="s">
        <v>195</v>
      </c>
      <c r="D13" s="49"/>
      <c r="E13" s="50"/>
      <c r="F13" s="51" t="s">
        <v>196</v>
      </c>
      <c r="G13" s="52">
        <v>6</v>
      </c>
      <c r="H13" s="53"/>
      <c r="I13" s="44">
        <v>0.08</v>
      </c>
      <c r="J13" s="45">
        <f t="shared" si="0"/>
        <v>0</v>
      </c>
      <c r="K13" s="46">
        <f t="shared" si="1"/>
        <v>0</v>
      </c>
    </row>
    <row r="14" spans="1:11" ht="38.25">
      <c r="A14" s="37" t="s">
        <v>160</v>
      </c>
      <c r="B14" s="98" t="s">
        <v>197</v>
      </c>
      <c r="C14" s="39" t="s">
        <v>198</v>
      </c>
      <c r="D14" s="49"/>
      <c r="E14" s="50"/>
      <c r="F14" s="42" t="s">
        <v>199</v>
      </c>
      <c r="G14" s="116">
        <v>3000</v>
      </c>
      <c r="H14" s="53"/>
      <c r="I14" s="44">
        <v>0.08</v>
      </c>
      <c r="J14" s="45">
        <f t="shared" si="0"/>
        <v>0</v>
      </c>
      <c r="K14" s="46">
        <f t="shared" si="1"/>
        <v>0</v>
      </c>
    </row>
    <row r="15" spans="1:11" ht="38.25">
      <c r="A15" s="37" t="s">
        <v>163</v>
      </c>
      <c r="B15" s="98" t="s">
        <v>200</v>
      </c>
      <c r="C15" s="48" t="s">
        <v>201</v>
      </c>
      <c r="D15" s="49"/>
      <c r="E15" s="50"/>
      <c r="F15" s="54" t="s">
        <v>202</v>
      </c>
      <c r="G15" s="117">
        <v>3</v>
      </c>
      <c r="H15" s="53"/>
      <c r="I15" s="44">
        <v>0.08</v>
      </c>
      <c r="J15" s="45">
        <f t="shared" si="0"/>
        <v>0</v>
      </c>
      <c r="K15" s="46">
        <f t="shared" si="1"/>
        <v>0</v>
      </c>
    </row>
    <row r="16" spans="1:11" ht="20.25" customHeight="1">
      <c r="B16" s="552" t="s">
        <v>203</v>
      </c>
      <c r="C16" s="552"/>
      <c r="D16" s="552"/>
      <c r="E16" s="552"/>
      <c r="F16" s="552"/>
      <c r="G16" s="552"/>
      <c r="H16" s="552"/>
      <c r="I16" s="552"/>
      <c r="J16" s="119">
        <f>SUM(J7:J15)</f>
        <v>0</v>
      </c>
      <c r="K16" s="120">
        <f>SUM(K7:K15)</f>
        <v>0</v>
      </c>
    </row>
    <row r="17" spans="2:11">
      <c r="F17" s="4"/>
      <c r="G17" s="4"/>
    </row>
    <row r="18" spans="2:11">
      <c r="B18" s="121"/>
      <c r="F18" s="4"/>
      <c r="G18" s="4"/>
    </row>
    <row r="19" spans="2:11" ht="32.25" customHeight="1">
      <c r="B19" s="551" t="s">
        <v>1189</v>
      </c>
      <c r="C19" s="551"/>
      <c r="D19" s="551"/>
      <c r="E19" s="551"/>
      <c r="F19" s="551"/>
      <c r="G19" s="551"/>
      <c r="H19" s="551"/>
      <c r="I19" s="551"/>
      <c r="J19" s="551"/>
      <c r="K19" s="551"/>
    </row>
    <row r="20" spans="2:11" ht="16.5" customHeight="1">
      <c r="F20" s="4"/>
      <c r="G20" s="4"/>
      <c r="I20" s="7"/>
    </row>
    <row r="22" spans="2:11">
      <c r="I22" s="7" t="s">
        <v>204</v>
      </c>
    </row>
  </sheetData>
  <mergeCells count="2">
    <mergeCell ref="B16:I16"/>
    <mergeCell ref="B19:K19"/>
  </mergeCells>
  <conditionalFormatting sqref="J8:J15">
    <cfRule type="expression" dxfId="77" priority="2">
      <formula>$G8=I7</formula>
    </cfRule>
  </conditionalFormatting>
  <conditionalFormatting sqref="J8:J15">
    <cfRule type="expression" dxfId="76" priority="3">
      <formula>$G8=I7</formula>
    </cfRule>
  </conditionalFormatting>
  <conditionalFormatting sqref="J7">
    <cfRule type="expression" dxfId="75" priority="4">
      <formula>$G7=I6</formula>
    </cfRule>
  </conditionalFormatting>
  <conditionalFormatting sqref="J7">
    <cfRule type="expression" dxfId="74" priority="5">
      <formula>$G7=I6</formula>
    </cfRule>
  </conditionalFormatting>
  <pageMargins left="0.23611111111111099" right="0.23611111111111099" top="0.74791666666666701" bottom="0.74791666666666701" header="0.51180555555555496" footer="0.51180555555555496"/>
  <pageSetup paperSize="9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20"/>
  <sheetViews>
    <sheetView topLeftCell="B1" zoomScale="110" zoomScaleNormal="110" workbookViewId="0">
      <selection activeCell="B1" sqref="B1:K20"/>
    </sheetView>
  </sheetViews>
  <sheetFormatPr defaultRowHeight="14.25"/>
  <cols>
    <col min="1" max="1" width="6.125" style="3" hidden="1" customWidth="1"/>
    <col min="2" max="2" width="5.25" style="4" customWidth="1"/>
    <col min="3" max="3" width="39.375" style="5" customWidth="1"/>
    <col min="4" max="4" width="20.125" style="6" customWidth="1"/>
    <col min="5" max="5" width="13" style="6" customWidth="1"/>
    <col min="6" max="6" width="17" style="3" customWidth="1"/>
    <col min="7" max="7" width="9.75" style="7" customWidth="1"/>
    <col min="8" max="8" width="9.25" style="8" customWidth="1"/>
    <col min="9" max="9" width="7.75" style="4" customWidth="1"/>
    <col min="10" max="11" width="9.25" style="8" customWidth="1"/>
    <col min="12" max="1025" width="9" style="4" customWidth="1"/>
  </cols>
  <sheetData>
    <row r="1" spans="1:11" ht="15">
      <c r="B1" s="9" t="s">
        <v>4</v>
      </c>
      <c r="C1" s="10"/>
      <c r="D1" s="11"/>
      <c r="E1" s="11"/>
      <c r="F1" s="15"/>
      <c r="G1" s="15"/>
      <c r="H1" s="14"/>
      <c r="I1" s="15"/>
      <c r="J1" s="14"/>
      <c r="K1" s="14"/>
    </row>
    <row r="2" spans="1:11" ht="15">
      <c r="B2" s="498" t="s">
        <v>982</v>
      </c>
      <c r="C2" s="10"/>
      <c r="D2" s="11"/>
      <c r="E2" s="11"/>
      <c r="F2" s="15"/>
      <c r="G2" s="15"/>
      <c r="H2" s="14"/>
      <c r="I2" s="15"/>
      <c r="J2" s="14"/>
      <c r="K2" s="14"/>
    </row>
    <row r="3" spans="1:11" ht="15">
      <c r="B3" s="24"/>
      <c r="C3" s="17"/>
      <c r="D3" s="122"/>
      <c r="E3" s="122"/>
      <c r="F3" s="123"/>
      <c r="G3" s="123"/>
      <c r="H3" s="124"/>
      <c r="I3" s="125"/>
      <c r="J3" s="126"/>
      <c r="K3" s="127"/>
    </row>
    <row r="4" spans="1:11" ht="15">
      <c r="B4" s="128"/>
      <c r="C4" s="129"/>
      <c r="D4" s="130"/>
      <c r="E4" s="130"/>
      <c r="F4" s="18" t="s">
        <v>5</v>
      </c>
      <c r="G4" s="18"/>
      <c r="H4" s="131"/>
      <c r="I4" s="132"/>
      <c r="J4" s="133"/>
      <c r="K4" s="134"/>
    </row>
    <row r="5" spans="1:11">
      <c r="B5" s="80" t="s">
        <v>205</v>
      </c>
      <c r="C5" s="28"/>
      <c r="D5" s="29"/>
      <c r="E5" s="106"/>
      <c r="F5" s="135"/>
      <c r="G5" s="135"/>
      <c r="H5" s="136"/>
      <c r="I5" s="137"/>
      <c r="J5" s="138"/>
      <c r="K5" s="139"/>
    </row>
    <row r="6" spans="1:11" ht="51" customHeight="1">
      <c r="B6" s="35" t="s">
        <v>7</v>
      </c>
      <c r="C6" s="35" t="s">
        <v>8</v>
      </c>
      <c r="D6" s="109" t="s">
        <v>9</v>
      </c>
      <c r="E6" s="110" t="s">
        <v>10</v>
      </c>
      <c r="F6" s="111" t="s">
        <v>1190</v>
      </c>
      <c r="G6" s="112" t="s">
        <v>12</v>
      </c>
      <c r="H6" s="113" t="s">
        <v>13</v>
      </c>
      <c r="I6" s="114" t="s">
        <v>14</v>
      </c>
      <c r="J6" s="113" t="s">
        <v>15</v>
      </c>
      <c r="K6" s="140" t="s">
        <v>16</v>
      </c>
    </row>
    <row r="7" spans="1:11" ht="24.95" customHeight="1">
      <c r="A7" s="37" t="s">
        <v>191</v>
      </c>
      <c r="B7" s="98" t="s">
        <v>206</v>
      </c>
      <c r="C7" s="141" t="s">
        <v>207</v>
      </c>
      <c r="D7" s="49"/>
      <c r="E7" s="50"/>
      <c r="F7" s="142" t="s">
        <v>208</v>
      </c>
      <c r="G7" s="143">
        <v>1</v>
      </c>
      <c r="H7" s="53"/>
      <c r="I7" s="44">
        <v>0.08</v>
      </c>
      <c r="J7" s="45">
        <f t="shared" ref="J7:J14" si="0">ROUND((G7*H7),2)</f>
        <v>0</v>
      </c>
      <c r="K7" s="46">
        <f t="shared" ref="K7:K14" si="1">ROUND((J7+(J7*I7)),2)</f>
        <v>0</v>
      </c>
    </row>
    <row r="8" spans="1:11" ht="24.95" customHeight="1">
      <c r="A8" s="37" t="s">
        <v>194</v>
      </c>
      <c r="B8" s="98" t="s">
        <v>209</v>
      </c>
      <c r="C8" s="141" t="s">
        <v>210</v>
      </c>
      <c r="D8" s="49"/>
      <c r="E8" s="50"/>
      <c r="F8" s="142" t="s">
        <v>211</v>
      </c>
      <c r="G8" s="143">
        <v>1</v>
      </c>
      <c r="H8" s="53"/>
      <c r="I8" s="44">
        <v>0.08</v>
      </c>
      <c r="J8" s="45">
        <f t="shared" si="0"/>
        <v>0</v>
      </c>
      <c r="K8" s="46">
        <f t="shared" si="1"/>
        <v>0</v>
      </c>
    </row>
    <row r="9" spans="1:11" ht="24.95" customHeight="1">
      <c r="A9" s="37" t="s">
        <v>197</v>
      </c>
      <c r="B9" s="98" t="s">
        <v>212</v>
      </c>
      <c r="C9" s="141" t="s">
        <v>213</v>
      </c>
      <c r="D9" s="49"/>
      <c r="E9" s="50"/>
      <c r="F9" s="142" t="s">
        <v>214</v>
      </c>
      <c r="G9" s="143">
        <v>4</v>
      </c>
      <c r="H9" s="53"/>
      <c r="I9" s="44">
        <v>0.08</v>
      </c>
      <c r="J9" s="45">
        <f t="shared" si="0"/>
        <v>0</v>
      </c>
      <c r="K9" s="46">
        <f t="shared" si="1"/>
        <v>0</v>
      </c>
    </row>
    <row r="10" spans="1:11" ht="24.95" customHeight="1">
      <c r="A10" s="37" t="s">
        <v>215</v>
      </c>
      <c r="B10" s="98" t="s">
        <v>216</v>
      </c>
      <c r="C10" s="141" t="s">
        <v>217</v>
      </c>
      <c r="D10" s="49"/>
      <c r="E10" s="50"/>
      <c r="F10" s="142" t="s">
        <v>218</v>
      </c>
      <c r="G10" s="100">
        <v>25</v>
      </c>
      <c r="H10" s="53"/>
      <c r="I10" s="44">
        <v>0.08</v>
      </c>
      <c r="J10" s="45">
        <f t="shared" si="0"/>
        <v>0</v>
      </c>
      <c r="K10" s="144">
        <f t="shared" si="1"/>
        <v>0</v>
      </c>
    </row>
    <row r="11" spans="1:11" ht="24.95" customHeight="1">
      <c r="A11" s="37" t="s">
        <v>219</v>
      </c>
      <c r="B11" s="98" t="s">
        <v>220</v>
      </c>
      <c r="C11" s="141" t="s">
        <v>221</v>
      </c>
      <c r="D11" s="49"/>
      <c r="E11" s="50"/>
      <c r="F11" s="142" t="s">
        <v>222</v>
      </c>
      <c r="G11" s="143">
        <v>5</v>
      </c>
      <c r="H11" s="53"/>
      <c r="I11" s="44">
        <v>0.08</v>
      </c>
      <c r="J11" s="45">
        <f t="shared" si="0"/>
        <v>0</v>
      </c>
      <c r="K11" s="144">
        <f t="shared" si="1"/>
        <v>0</v>
      </c>
    </row>
    <row r="12" spans="1:11" ht="24.95" customHeight="1">
      <c r="A12" s="37"/>
      <c r="B12" s="98" t="s">
        <v>223</v>
      </c>
      <c r="C12" s="64" t="s">
        <v>224</v>
      </c>
      <c r="D12" s="49"/>
      <c r="E12" s="50"/>
      <c r="F12" s="142" t="s">
        <v>225</v>
      </c>
      <c r="G12" s="143">
        <v>1</v>
      </c>
      <c r="H12" s="53"/>
      <c r="I12" s="44">
        <v>0.08</v>
      </c>
      <c r="J12" s="45">
        <f t="shared" si="0"/>
        <v>0</v>
      </c>
      <c r="K12" s="144">
        <f t="shared" si="1"/>
        <v>0</v>
      </c>
    </row>
    <row r="13" spans="1:11" ht="24.95" customHeight="1">
      <c r="A13" s="37"/>
      <c r="B13" s="98" t="s">
        <v>226</v>
      </c>
      <c r="C13" s="64" t="s">
        <v>227</v>
      </c>
      <c r="D13" s="49"/>
      <c r="E13" s="50"/>
      <c r="F13" s="142" t="s">
        <v>228</v>
      </c>
      <c r="G13" s="143">
        <v>1</v>
      </c>
      <c r="H13" s="53"/>
      <c r="I13" s="44">
        <v>0.08</v>
      </c>
      <c r="J13" s="45">
        <f t="shared" si="0"/>
        <v>0</v>
      </c>
      <c r="K13" s="144">
        <f t="shared" si="1"/>
        <v>0</v>
      </c>
    </row>
    <row r="14" spans="1:11" ht="24.95" customHeight="1">
      <c r="A14" s="37"/>
      <c r="B14" s="98" t="s">
        <v>229</v>
      </c>
      <c r="C14" s="64" t="s">
        <v>230</v>
      </c>
      <c r="D14" s="49"/>
      <c r="E14" s="50"/>
      <c r="F14" s="142" t="s">
        <v>231</v>
      </c>
      <c r="G14" s="143">
        <v>1</v>
      </c>
      <c r="H14" s="53"/>
      <c r="I14" s="44">
        <v>0.08</v>
      </c>
      <c r="J14" s="45">
        <f t="shared" si="0"/>
        <v>0</v>
      </c>
      <c r="K14" s="144">
        <f t="shared" si="1"/>
        <v>0</v>
      </c>
    </row>
    <row r="15" spans="1:11" ht="21" customHeight="1">
      <c r="B15" s="552" t="s">
        <v>232</v>
      </c>
      <c r="C15" s="552"/>
      <c r="D15" s="552"/>
      <c r="E15" s="552"/>
      <c r="F15" s="552"/>
      <c r="G15" s="552"/>
      <c r="H15" s="552"/>
      <c r="I15" s="552"/>
      <c r="J15" s="71">
        <f>SUM(J7:J14)</f>
        <v>0</v>
      </c>
      <c r="K15" s="71">
        <f>SUM(K7:K14)</f>
        <v>0</v>
      </c>
    </row>
    <row r="16" spans="1:11">
      <c r="B16" s="145"/>
      <c r="C16" s="146"/>
      <c r="D16" s="147"/>
      <c r="E16" s="147"/>
      <c r="F16" s="145"/>
      <c r="G16" s="145"/>
      <c r="H16" s="131"/>
      <c r="I16" s="132"/>
      <c r="J16" s="133"/>
      <c r="K16" s="134"/>
    </row>
    <row r="17" spans="2:11" ht="30.75" customHeight="1">
      <c r="B17" s="551" t="s">
        <v>1189</v>
      </c>
      <c r="C17" s="551"/>
      <c r="D17" s="551"/>
      <c r="E17" s="551"/>
      <c r="F17" s="551"/>
      <c r="G17" s="551"/>
      <c r="H17" s="551"/>
      <c r="I17" s="551"/>
      <c r="J17" s="551"/>
      <c r="K17" s="551"/>
    </row>
    <row r="18" spans="2:11" ht="6" customHeight="1"/>
    <row r="20" spans="2:11">
      <c r="I20" s="7" t="s">
        <v>204</v>
      </c>
    </row>
  </sheetData>
  <mergeCells count="2">
    <mergeCell ref="B15:I15"/>
    <mergeCell ref="B17:K17"/>
  </mergeCells>
  <conditionalFormatting sqref="J7:J11">
    <cfRule type="expression" dxfId="73" priority="2">
      <formula>$G6=I6</formula>
    </cfRule>
  </conditionalFormatting>
  <conditionalFormatting sqref="J7:J11">
    <cfRule type="expression" dxfId="72" priority="3">
      <formula>$G6=I6</formula>
    </cfRule>
  </conditionalFormatting>
  <conditionalFormatting sqref="J12">
    <cfRule type="expression" dxfId="71" priority="4">
      <formula>$G11=I11</formula>
    </cfRule>
  </conditionalFormatting>
  <conditionalFormatting sqref="J12">
    <cfRule type="expression" dxfId="70" priority="5">
      <formula>$G11=I11</formula>
    </cfRule>
  </conditionalFormatting>
  <conditionalFormatting sqref="J13">
    <cfRule type="expression" dxfId="69" priority="6">
      <formula>$G12=I12</formula>
    </cfRule>
  </conditionalFormatting>
  <conditionalFormatting sqref="J13">
    <cfRule type="expression" dxfId="68" priority="7">
      <formula>$G12=I12</formula>
    </cfRule>
  </conditionalFormatting>
  <conditionalFormatting sqref="J14">
    <cfRule type="expression" dxfId="67" priority="8">
      <formula>$G13=I13</formula>
    </cfRule>
  </conditionalFormatting>
  <conditionalFormatting sqref="J14">
    <cfRule type="expression" dxfId="66" priority="9">
      <formula>$G13=I13</formula>
    </cfRule>
  </conditionalFormatting>
  <pageMargins left="0.23611111111111099" right="0.23611111111111099" top="0.74791666666666701" bottom="0.74791666666666701" header="0.51180555555555496" footer="0.51180555555555496"/>
  <pageSetup paperSize="9" scale="94" firstPageNumber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24"/>
  <sheetViews>
    <sheetView topLeftCell="B1" zoomScaleNormal="100" workbookViewId="0">
      <selection activeCell="B21" sqref="B21:K21"/>
    </sheetView>
  </sheetViews>
  <sheetFormatPr defaultRowHeight="14.25"/>
  <cols>
    <col min="1" max="1" width="6.125" style="3" hidden="1" customWidth="1"/>
    <col min="2" max="2" width="5.25" style="4" customWidth="1"/>
    <col min="3" max="3" width="30.5" style="5" customWidth="1"/>
    <col min="4" max="4" width="20.125" style="6" customWidth="1"/>
    <col min="5" max="5" width="13" style="6" customWidth="1"/>
    <col min="6" max="6" width="15.875" style="3" customWidth="1"/>
    <col min="7" max="7" width="9.75" style="7" customWidth="1"/>
    <col min="8" max="8" width="9.25" style="8" customWidth="1"/>
    <col min="9" max="9" width="6.875" style="4" customWidth="1"/>
    <col min="10" max="11" width="9.25" style="8" customWidth="1"/>
    <col min="12" max="1025" width="9" style="4" customWidth="1"/>
  </cols>
  <sheetData>
    <row r="1" spans="1:11" ht="15">
      <c r="B1" s="9" t="s">
        <v>4</v>
      </c>
      <c r="C1" s="10"/>
      <c r="D1" s="11"/>
      <c r="E1" s="11"/>
      <c r="F1" s="15"/>
      <c r="G1" s="15"/>
      <c r="H1" s="14"/>
      <c r="I1" s="15"/>
      <c r="J1" s="14"/>
      <c r="K1" s="14"/>
    </row>
    <row r="2" spans="1:11" ht="15">
      <c r="B2" s="498" t="s">
        <v>982</v>
      </c>
      <c r="C2" s="150"/>
      <c r="D2" s="151"/>
      <c r="E2" s="151"/>
      <c r="F2" s="152"/>
      <c r="G2" s="152"/>
      <c r="H2" s="153"/>
      <c r="I2" s="152"/>
      <c r="J2" s="153"/>
      <c r="K2" s="153"/>
    </row>
    <row r="3" spans="1:11" ht="15">
      <c r="B3" s="154"/>
      <c r="C3" s="150"/>
      <c r="D3" s="151"/>
      <c r="E3" s="151"/>
      <c r="F3" s="152"/>
      <c r="G3" s="152"/>
      <c r="H3" s="153"/>
      <c r="I3" s="152"/>
      <c r="J3" s="153"/>
      <c r="K3" s="153"/>
    </row>
    <row r="4" spans="1:11" ht="15">
      <c r="B4" s="155"/>
      <c r="C4" s="156"/>
      <c r="D4" s="157"/>
      <c r="E4" s="157"/>
      <c r="F4" s="158" t="s">
        <v>5</v>
      </c>
      <c r="G4" s="157"/>
      <c r="H4" s="159"/>
      <c r="I4" s="160"/>
      <c r="J4" s="161"/>
      <c r="K4" s="162"/>
    </row>
    <row r="5" spans="1:11">
      <c r="B5" s="163" t="s">
        <v>233</v>
      </c>
      <c r="C5" s="164"/>
      <c r="D5" s="165"/>
      <c r="E5" s="165"/>
      <c r="F5" s="166"/>
      <c r="G5" s="167"/>
      <c r="H5" s="108"/>
      <c r="I5" s="108"/>
      <c r="J5" s="108"/>
      <c r="K5" s="108"/>
    </row>
    <row r="6" spans="1:11" ht="38.25">
      <c r="B6" s="168" t="s">
        <v>7</v>
      </c>
      <c r="C6" s="35" t="s">
        <v>8</v>
      </c>
      <c r="D6" s="169" t="s">
        <v>9</v>
      </c>
      <c r="E6" s="109" t="s">
        <v>10</v>
      </c>
      <c r="F6" s="170" t="s">
        <v>1190</v>
      </c>
      <c r="G6" s="112" t="s">
        <v>12</v>
      </c>
      <c r="H6" s="113" t="s">
        <v>13</v>
      </c>
      <c r="I6" s="114" t="s">
        <v>14</v>
      </c>
      <c r="J6" s="171" t="s">
        <v>15</v>
      </c>
      <c r="K6" s="113" t="s">
        <v>16</v>
      </c>
    </row>
    <row r="7" spans="1:11" ht="31.5" customHeight="1">
      <c r="A7" s="37" t="s">
        <v>216</v>
      </c>
      <c r="B7" s="98" t="s">
        <v>234</v>
      </c>
      <c r="C7" s="172" t="s">
        <v>235</v>
      </c>
      <c r="D7" s="49"/>
      <c r="E7" s="50"/>
      <c r="F7" s="173" t="s">
        <v>236</v>
      </c>
      <c r="G7" s="143">
        <v>17</v>
      </c>
      <c r="H7" s="53"/>
      <c r="I7" s="44">
        <v>0.08</v>
      </c>
      <c r="J7" s="45">
        <f t="shared" ref="J7:J17" si="0">ROUND((G7*H7),2)</f>
        <v>0</v>
      </c>
      <c r="K7" s="46">
        <f t="shared" ref="K7:K17" si="1">ROUND((J7+(J7*I7)),2)</f>
        <v>0</v>
      </c>
    </row>
    <row r="8" spans="1:11" ht="31.5" customHeight="1">
      <c r="A8" s="37" t="s">
        <v>220</v>
      </c>
      <c r="B8" s="98" t="s">
        <v>237</v>
      </c>
      <c r="C8" s="172" t="s">
        <v>238</v>
      </c>
      <c r="D8" s="49"/>
      <c r="E8" s="50"/>
      <c r="F8" s="173" t="s">
        <v>239</v>
      </c>
      <c r="G8" s="143">
        <v>1</v>
      </c>
      <c r="H8" s="53"/>
      <c r="I8" s="44">
        <v>0.08</v>
      </c>
      <c r="J8" s="45">
        <f t="shared" si="0"/>
        <v>0</v>
      </c>
      <c r="K8" s="46">
        <f t="shared" si="1"/>
        <v>0</v>
      </c>
    </row>
    <row r="9" spans="1:11" ht="24.95" customHeight="1">
      <c r="A9" s="37" t="s">
        <v>223</v>
      </c>
      <c r="B9" s="98" t="s">
        <v>240</v>
      </c>
      <c r="C9" s="172" t="s">
        <v>241</v>
      </c>
      <c r="D9" s="49"/>
      <c r="E9" s="50"/>
      <c r="F9" s="173" t="s">
        <v>242</v>
      </c>
      <c r="G9" s="143">
        <v>1</v>
      </c>
      <c r="H9" s="53"/>
      <c r="I9" s="44">
        <v>0.08</v>
      </c>
      <c r="J9" s="45">
        <f t="shared" si="0"/>
        <v>0</v>
      </c>
      <c r="K9" s="46">
        <f t="shared" si="1"/>
        <v>0</v>
      </c>
    </row>
    <row r="10" spans="1:11" ht="24.95" customHeight="1">
      <c r="A10" s="37" t="s">
        <v>226</v>
      </c>
      <c r="B10" s="98" t="s">
        <v>243</v>
      </c>
      <c r="C10" s="174" t="s">
        <v>244</v>
      </c>
      <c r="D10" s="49"/>
      <c r="E10" s="50"/>
      <c r="F10" s="173" t="s">
        <v>245</v>
      </c>
      <c r="G10" s="175">
        <v>1</v>
      </c>
      <c r="H10" s="53"/>
      <c r="I10" s="44">
        <v>0.08</v>
      </c>
      <c r="J10" s="45">
        <f t="shared" si="0"/>
        <v>0</v>
      </c>
      <c r="K10" s="144">
        <f t="shared" si="1"/>
        <v>0</v>
      </c>
    </row>
    <row r="11" spans="1:11" ht="24.95" customHeight="1">
      <c r="A11" s="37" t="s">
        <v>229</v>
      </c>
      <c r="B11" s="98" t="s">
        <v>246</v>
      </c>
      <c r="C11" s="174" t="s">
        <v>247</v>
      </c>
      <c r="D11" s="49"/>
      <c r="E11" s="50"/>
      <c r="F11" s="173" t="s">
        <v>248</v>
      </c>
      <c r="G11" s="175">
        <v>1</v>
      </c>
      <c r="H11" s="53"/>
      <c r="I11" s="44">
        <v>0.08</v>
      </c>
      <c r="J11" s="45">
        <f t="shared" si="0"/>
        <v>0</v>
      </c>
      <c r="K11" s="144">
        <f t="shared" si="1"/>
        <v>0</v>
      </c>
    </row>
    <row r="12" spans="1:11" ht="24.95" customHeight="1">
      <c r="A12" s="37" t="s">
        <v>249</v>
      </c>
      <c r="B12" s="98" t="s">
        <v>250</v>
      </c>
      <c r="C12" s="174" t="s">
        <v>251</v>
      </c>
      <c r="D12" s="49"/>
      <c r="E12" s="50"/>
      <c r="F12" s="173" t="s">
        <v>252</v>
      </c>
      <c r="G12" s="175">
        <v>1</v>
      </c>
      <c r="H12" s="53"/>
      <c r="I12" s="44">
        <v>0.08</v>
      </c>
      <c r="J12" s="45">
        <f t="shared" si="0"/>
        <v>0</v>
      </c>
      <c r="K12" s="144">
        <f t="shared" si="1"/>
        <v>0</v>
      </c>
    </row>
    <row r="13" spans="1:11" ht="24.95" customHeight="1">
      <c r="A13" s="37" t="s">
        <v>253</v>
      </c>
      <c r="B13" s="98" t="s">
        <v>254</v>
      </c>
      <c r="C13" s="174" t="s">
        <v>255</v>
      </c>
      <c r="D13" s="49"/>
      <c r="E13" s="50"/>
      <c r="F13" s="173" t="s">
        <v>256</v>
      </c>
      <c r="G13" s="175">
        <v>8</v>
      </c>
      <c r="H13" s="53"/>
      <c r="I13" s="44">
        <v>0.08</v>
      </c>
      <c r="J13" s="45">
        <f t="shared" si="0"/>
        <v>0</v>
      </c>
      <c r="K13" s="144">
        <f t="shared" si="1"/>
        <v>0</v>
      </c>
    </row>
    <row r="14" spans="1:11" ht="24.95" customHeight="1">
      <c r="A14" s="37" t="s">
        <v>257</v>
      </c>
      <c r="B14" s="98" t="s">
        <v>258</v>
      </c>
      <c r="C14" s="174" t="s">
        <v>259</v>
      </c>
      <c r="D14" s="49"/>
      <c r="E14" s="50"/>
      <c r="F14" s="173" t="s">
        <v>260</v>
      </c>
      <c r="G14" s="175">
        <v>130</v>
      </c>
      <c r="H14" s="53"/>
      <c r="I14" s="44">
        <v>0.08</v>
      </c>
      <c r="J14" s="45">
        <f t="shared" si="0"/>
        <v>0</v>
      </c>
      <c r="K14" s="144">
        <f t="shared" si="1"/>
        <v>0</v>
      </c>
    </row>
    <row r="15" spans="1:11" ht="24.95" customHeight="1">
      <c r="A15" s="37" t="s">
        <v>261</v>
      </c>
      <c r="B15" s="98" t="s">
        <v>262</v>
      </c>
      <c r="C15" s="174" t="s">
        <v>263</v>
      </c>
      <c r="D15" s="49"/>
      <c r="E15" s="50"/>
      <c r="F15" s="51" t="s">
        <v>264</v>
      </c>
      <c r="G15" s="175">
        <v>60</v>
      </c>
      <c r="H15" s="53"/>
      <c r="I15" s="44">
        <v>0.08</v>
      </c>
      <c r="J15" s="45">
        <f t="shared" si="0"/>
        <v>0</v>
      </c>
      <c r="K15" s="144">
        <f t="shared" si="1"/>
        <v>0</v>
      </c>
    </row>
    <row r="16" spans="1:11" ht="24.95" customHeight="1">
      <c r="A16" s="37" t="s">
        <v>265</v>
      </c>
      <c r="B16" s="98" t="s">
        <v>266</v>
      </c>
      <c r="C16" s="174" t="s">
        <v>267</v>
      </c>
      <c r="D16" s="49"/>
      <c r="E16" s="50"/>
      <c r="F16" s="51" t="s">
        <v>260</v>
      </c>
      <c r="G16" s="175">
        <v>40</v>
      </c>
      <c r="H16" s="53"/>
      <c r="I16" s="44">
        <v>0.08</v>
      </c>
      <c r="J16" s="45">
        <f t="shared" si="0"/>
        <v>0</v>
      </c>
      <c r="K16" s="144">
        <f t="shared" si="1"/>
        <v>0</v>
      </c>
    </row>
    <row r="17" spans="1:11" ht="24.95" customHeight="1">
      <c r="A17" s="37" t="s">
        <v>268</v>
      </c>
      <c r="B17" s="98" t="s">
        <v>269</v>
      </c>
      <c r="C17" s="174" t="s">
        <v>270</v>
      </c>
      <c r="D17" s="49"/>
      <c r="E17" s="50"/>
      <c r="F17" s="51" t="s">
        <v>264</v>
      </c>
      <c r="G17" s="175">
        <v>30</v>
      </c>
      <c r="H17" s="53"/>
      <c r="I17" s="44">
        <v>0.08</v>
      </c>
      <c r="J17" s="45">
        <f t="shared" si="0"/>
        <v>0</v>
      </c>
      <c r="K17" s="144">
        <f t="shared" si="1"/>
        <v>0</v>
      </c>
    </row>
    <row r="18" spans="1:11" ht="28.5" customHeight="1">
      <c r="B18" s="553" t="s">
        <v>271</v>
      </c>
      <c r="C18" s="553"/>
      <c r="D18" s="553"/>
      <c r="E18" s="553"/>
      <c r="F18" s="553"/>
      <c r="G18" s="553"/>
      <c r="H18" s="553"/>
      <c r="I18" s="553"/>
      <c r="J18" s="176">
        <f>SUM(J7:J17)</f>
        <v>0</v>
      </c>
      <c r="K18" s="120">
        <f>SUM(K7:K17)</f>
        <v>0</v>
      </c>
    </row>
    <row r="19" spans="1:11">
      <c r="B19" s="177"/>
      <c r="C19" s="178"/>
      <c r="D19" s="147"/>
      <c r="E19" s="147"/>
      <c r="F19" s="145"/>
      <c r="G19" s="145"/>
      <c r="H19" s="131"/>
      <c r="I19" s="132"/>
      <c r="J19" s="133"/>
      <c r="K19" s="134"/>
    </row>
    <row r="20" spans="1:11">
      <c r="B20" s="179"/>
      <c r="F20" s="4"/>
      <c r="G20" s="4"/>
    </row>
    <row r="21" spans="1:11" ht="32.25" customHeight="1">
      <c r="B21" s="551" t="s">
        <v>1189</v>
      </c>
      <c r="C21" s="551"/>
      <c r="D21" s="551"/>
      <c r="E21" s="551"/>
      <c r="F21" s="551"/>
      <c r="G21" s="551"/>
      <c r="H21" s="551"/>
      <c r="I21" s="551"/>
      <c r="J21" s="551"/>
      <c r="K21" s="551"/>
    </row>
    <row r="24" spans="1:11">
      <c r="B24" s="180"/>
      <c r="C24" s="181"/>
      <c r="D24" s="182"/>
      <c r="E24" s="182"/>
      <c r="F24" s="183"/>
      <c r="G24" s="183"/>
      <c r="H24" s="183"/>
      <c r="I24" s="7" t="s">
        <v>204</v>
      </c>
      <c r="J24" s="183"/>
      <c r="K24" s="184"/>
    </row>
  </sheetData>
  <mergeCells count="2">
    <mergeCell ref="B18:I18"/>
    <mergeCell ref="B21:K21"/>
  </mergeCells>
  <conditionalFormatting sqref="J7:J17">
    <cfRule type="expression" dxfId="65" priority="2">
      <formula>$G6=I6</formula>
    </cfRule>
  </conditionalFormatting>
  <conditionalFormatting sqref="J7:J17">
    <cfRule type="expression" dxfId="64" priority="3">
      <formula>$G6=I6</formula>
    </cfRule>
  </conditionalFormatting>
  <pageMargins left="0.23611111111111099" right="0.23611111111111099" top="0.74791666666666701" bottom="0.74791666666666701" header="0.51180555555555496" footer="0.51180555555555496"/>
  <pageSetup paperSize="9" scale="9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23"/>
  <sheetViews>
    <sheetView zoomScaleNormal="100" workbookViewId="0">
      <selection activeCell="B9" sqref="B9"/>
    </sheetView>
  </sheetViews>
  <sheetFormatPr defaultRowHeight="14.25"/>
  <cols>
    <col min="1" max="1" width="5.25" style="185" customWidth="1"/>
    <col min="2" max="2" width="30.625" style="185" customWidth="1"/>
    <col min="3" max="3" width="25.625" style="185" customWidth="1"/>
    <col min="4" max="4" width="14.5" style="185" customWidth="1"/>
    <col min="5" max="5" width="13.625" style="186" customWidth="1"/>
    <col min="6" max="6" width="10" style="185" customWidth="1"/>
    <col min="7" max="7" width="9.25" style="187" customWidth="1"/>
    <col min="8" max="8" width="6.625" style="185" customWidth="1"/>
    <col min="9" max="10" width="9.25" style="188" customWidth="1"/>
    <col min="11" max="1025" width="9" style="185" customWidth="1"/>
  </cols>
  <sheetData>
    <row r="1" spans="1:11" ht="15">
      <c r="A1" s="9" t="s">
        <v>4</v>
      </c>
      <c r="B1" s="189"/>
      <c r="C1" s="189"/>
      <c r="D1" s="189"/>
      <c r="E1" s="190"/>
      <c r="F1" s="189"/>
      <c r="G1" s="191"/>
      <c r="H1" s="189"/>
      <c r="I1" s="189"/>
      <c r="J1" s="189"/>
    </row>
    <row r="2" spans="1:11" ht="15">
      <c r="A2" s="498" t="s">
        <v>982</v>
      </c>
      <c r="B2" s="189"/>
      <c r="C2" s="189"/>
      <c r="D2" s="189"/>
      <c r="E2" s="190"/>
      <c r="F2" s="189"/>
      <c r="G2" s="191"/>
      <c r="H2" s="189"/>
      <c r="I2" s="189"/>
      <c r="J2" s="189"/>
    </row>
    <row r="3" spans="1:11" ht="15">
      <c r="A3" s="192"/>
      <c r="B3" s="193"/>
      <c r="C3" s="193"/>
      <c r="D3" s="193"/>
      <c r="E3" s="194"/>
      <c r="F3" s="193"/>
      <c r="G3" s="195"/>
      <c r="H3" s="196"/>
      <c r="I3" s="197"/>
      <c r="J3" s="193"/>
    </row>
    <row r="4" spans="1:11" ht="15">
      <c r="A4" s="128"/>
      <c r="B4" s="193"/>
      <c r="C4" s="193"/>
      <c r="D4" s="193"/>
      <c r="E4" s="25" t="s">
        <v>5</v>
      </c>
      <c r="F4" s="198"/>
      <c r="G4" s="195"/>
      <c r="H4" s="195"/>
      <c r="I4" s="199"/>
      <c r="J4" s="200"/>
    </row>
    <row r="5" spans="1:11">
      <c r="A5" s="201" t="s">
        <v>272</v>
      </c>
      <c r="B5" s="202"/>
      <c r="C5" s="203"/>
      <c r="D5" s="203"/>
      <c r="E5" s="204"/>
      <c r="F5" s="204"/>
      <c r="G5" s="205"/>
      <c r="H5" s="205"/>
      <c r="I5" s="206"/>
      <c r="J5" s="207"/>
    </row>
    <row r="6" spans="1:11" s="214" customFormat="1" ht="31.5">
      <c r="A6" s="81" t="s">
        <v>7</v>
      </c>
      <c r="B6" s="81" t="s">
        <v>8</v>
      </c>
      <c r="C6" s="81" t="s">
        <v>9</v>
      </c>
      <c r="D6" s="208" t="s">
        <v>10</v>
      </c>
      <c r="E6" s="208" t="s">
        <v>1188</v>
      </c>
      <c r="F6" s="209" t="s">
        <v>12</v>
      </c>
      <c r="G6" s="210" t="s">
        <v>13</v>
      </c>
      <c r="H6" s="210" t="s">
        <v>14</v>
      </c>
      <c r="I6" s="211" t="s">
        <v>15</v>
      </c>
      <c r="J6" s="212" t="s">
        <v>16</v>
      </c>
      <c r="K6" s="213" t="s">
        <v>273</v>
      </c>
    </row>
    <row r="7" spans="1:11" ht="33" customHeight="1">
      <c r="A7" s="98" t="s">
        <v>274</v>
      </c>
      <c r="B7" s="215" t="s">
        <v>1194</v>
      </c>
      <c r="C7" s="216"/>
      <c r="D7" s="217"/>
      <c r="E7" s="218" t="s">
        <v>275</v>
      </c>
      <c r="F7" s="219">
        <v>12</v>
      </c>
      <c r="G7" s="220"/>
      <c r="H7" s="221">
        <v>0.08</v>
      </c>
      <c r="I7" s="46">
        <f t="shared" ref="I7:I14" si="0">ROUND((F7*G7),2)</f>
        <v>0</v>
      </c>
      <c r="J7" s="101">
        <f t="shared" ref="J7:J14" si="1">ROUND((I7+(I7*H7)),2)</f>
        <v>0</v>
      </c>
      <c r="K7" s="222"/>
    </row>
    <row r="8" spans="1:11" ht="33" customHeight="1">
      <c r="A8" s="98" t="s">
        <v>276</v>
      </c>
      <c r="B8" s="215" t="s">
        <v>1195</v>
      </c>
      <c r="C8" s="216"/>
      <c r="D8" s="217"/>
      <c r="E8" s="218" t="s">
        <v>277</v>
      </c>
      <c r="F8" s="219">
        <v>30</v>
      </c>
      <c r="G8" s="220"/>
      <c r="H8" s="221">
        <v>0.08</v>
      </c>
      <c r="I8" s="46">
        <f t="shared" si="0"/>
        <v>0</v>
      </c>
      <c r="J8" s="101">
        <f t="shared" si="1"/>
        <v>0</v>
      </c>
      <c r="K8" s="222"/>
    </row>
    <row r="9" spans="1:11" ht="33" customHeight="1">
      <c r="A9" s="98" t="s">
        <v>278</v>
      </c>
      <c r="B9" s="215" t="s">
        <v>279</v>
      </c>
      <c r="C9" s="216"/>
      <c r="D9" s="217"/>
      <c r="E9" s="218" t="s">
        <v>280</v>
      </c>
      <c r="F9" s="219">
        <v>15</v>
      </c>
      <c r="G9" s="220"/>
      <c r="H9" s="221">
        <v>0.08</v>
      </c>
      <c r="I9" s="46">
        <f t="shared" si="0"/>
        <v>0</v>
      </c>
      <c r="J9" s="101">
        <f t="shared" si="1"/>
        <v>0</v>
      </c>
      <c r="K9" s="222"/>
    </row>
    <row r="10" spans="1:11" ht="33" customHeight="1">
      <c r="A10" s="98" t="s">
        <v>281</v>
      </c>
      <c r="B10" s="215" t="s">
        <v>282</v>
      </c>
      <c r="C10" s="216"/>
      <c r="D10" s="217"/>
      <c r="E10" s="218" t="s">
        <v>283</v>
      </c>
      <c r="F10" s="219">
        <v>70</v>
      </c>
      <c r="G10" s="220"/>
      <c r="H10" s="221">
        <v>0.08</v>
      </c>
      <c r="I10" s="46">
        <f t="shared" si="0"/>
        <v>0</v>
      </c>
      <c r="J10" s="101">
        <f t="shared" si="1"/>
        <v>0</v>
      </c>
      <c r="K10" s="222"/>
    </row>
    <row r="11" spans="1:11" ht="33" customHeight="1">
      <c r="A11" s="98" t="s">
        <v>284</v>
      </c>
      <c r="B11" s="215" t="s">
        <v>285</v>
      </c>
      <c r="C11" s="216"/>
      <c r="D11" s="217"/>
      <c r="E11" s="218" t="s">
        <v>286</v>
      </c>
      <c r="F11" s="223">
        <v>130</v>
      </c>
      <c r="G11" s="224"/>
      <c r="H11" s="225">
        <v>0.08</v>
      </c>
      <c r="I11" s="46">
        <f t="shared" si="0"/>
        <v>0</v>
      </c>
      <c r="J11" s="101">
        <f t="shared" si="1"/>
        <v>0</v>
      </c>
      <c r="K11" s="222"/>
    </row>
    <row r="12" spans="1:11" ht="33" customHeight="1">
      <c r="A12" s="98" t="s">
        <v>287</v>
      </c>
      <c r="B12" s="215" t="s">
        <v>288</v>
      </c>
      <c r="C12" s="216"/>
      <c r="D12" s="217"/>
      <c r="E12" s="218" t="s">
        <v>289</v>
      </c>
      <c r="F12" s="226">
        <v>50</v>
      </c>
      <c r="G12" s="227"/>
      <c r="H12" s="228">
        <v>0.08</v>
      </c>
      <c r="I12" s="46">
        <f t="shared" si="0"/>
        <v>0</v>
      </c>
      <c r="J12" s="101">
        <f t="shared" si="1"/>
        <v>0</v>
      </c>
      <c r="K12" s="222"/>
    </row>
    <row r="13" spans="1:11" ht="33" customHeight="1">
      <c r="A13" s="98" t="s">
        <v>290</v>
      </c>
      <c r="B13" s="215" t="s">
        <v>291</v>
      </c>
      <c r="C13" s="216"/>
      <c r="D13" s="217"/>
      <c r="E13" s="218" t="s">
        <v>292</v>
      </c>
      <c r="F13" s="226">
        <v>40</v>
      </c>
      <c r="G13" s="227"/>
      <c r="H13" s="229">
        <v>0.08</v>
      </c>
      <c r="I13" s="46">
        <f t="shared" si="0"/>
        <v>0</v>
      </c>
      <c r="J13" s="230">
        <f t="shared" si="1"/>
        <v>0</v>
      </c>
      <c r="K13" s="222"/>
    </row>
    <row r="14" spans="1:11" ht="33" customHeight="1">
      <c r="A14" s="98" t="s">
        <v>293</v>
      </c>
      <c r="B14" s="231" t="s">
        <v>294</v>
      </c>
      <c r="C14" s="232"/>
      <c r="D14" s="233"/>
      <c r="E14" s="234" t="s">
        <v>295</v>
      </c>
      <c r="F14" s="235">
        <v>20</v>
      </c>
      <c r="G14" s="236"/>
      <c r="H14" s="229">
        <v>0.08</v>
      </c>
      <c r="I14" s="101">
        <f t="shared" si="0"/>
        <v>0</v>
      </c>
      <c r="J14" s="101">
        <f t="shared" si="1"/>
        <v>0</v>
      </c>
      <c r="K14" s="222"/>
    </row>
    <row r="15" spans="1:11" ht="47.25" customHeight="1">
      <c r="A15" s="554" t="s">
        <v>296</v>
      </c>
      <c r="B15" s="554"/>
      <c r="C15" s="554"/>
      <c r="D15" s="554"/>
      <c r="E15" s="554"/>
      <c r="F15" s="554"/>
      <c r="G15" s="554"/>
      <c r="H15" s="554"/>
      <c r="I15" s="237">
        <f>SUM(I7:I14)</f>
        <v>0</v>
      </c>
      <c r="J15" s="238">
        <f>SUM(J7:J14)</f>
        <v>0</v>
      </c>
    </row>
    <row r="16" spans="1:11" s="185" customFormat="1" ht="55.35" customHeight="1">
      <c r="B16" s="555"/>
      <c r="C16" s="555"/>
      <c r="D16" s="555"/>
      <c r="E16" s="555"/>
      <c r="F16" s="555"/>
      <c r="G16" s="555"/>
      <c r="H16" s="555"/>
      <c r="I16" s="555"/>
    </row>
    <row r="17" spans="1:10" s="185" customFormat="1" ht="12">
      <c r="B17" s="240" t="s">
        <v>297</v>
      </c>
      <c r="C17" s="239"/>
      <c r="D17" s="239"/>
      <c r="E17" s="239"/>
      <c r="F17" s="239"/>
      <c r="G17" s="239"/>
      <c r="H17" s="239"/>
      <c r="I17" s="239"/>
    </row>
    <row r="18" spans="1:10" s="185" customFormat="1" ht="32.25" customHeight="1">
      <c r="A18" s="551" t="s">
        <v>1189</v>
      </c>
      <c r="B18" s="551"/>
      <c r="C18" s="551"/>
      <c r="D18" s="551"/>
      <c r="E18" s="551"/>
      <c r="F18" s="551"/>
      <c r="G18" s="551"/>
      <c r="H18" s="551"/>
      <c r="I18" s="551"/>
      <c r="J18" s="551"/>
    </row>
    <row r="19" spans="1:10" s="185" customFormat="1" ht="12">
      <c r="B19" s="556"/>
      <c r="C19" s="556"/>
      <c r="D19" s="556"/>
      <c r="E19" s="556"/>
      <c r="F19" s="556"/>
      <c r="G19" s="556"/>
      <c r="H19" s="556"/>
      <c r="I19" s="556"/>
    </row>
    <row r="20" spans="1:10" s="185" customFormat="1" ht="12">
      <c r="B20" s="239"/>
      <c r="C20" s="239"/>
      <c r="D20" s="239"/>
      <c r="E20" s="239"/>
      <c r="F20" s="239"/>
      <c r="G20" s="239"/>
      <c r="H20" s="239"/>
      <c r="I20" s="239"/>
    </row>
    <row r="21" spans="1:10" s="185" customFormat="1" ht="12">
      <c r="E21" s="186"/>
      <c r="G21" s="241"/>
    </row>
    <row r="23" spans="1:10">
      <c r="G23" s="242"/>
      <c r="H23" s="241" t="s">
        <v>204</v>
      </c>
      <c r="I23" s="243"/>
    </row>
  </sheetData>
  <mergeCells count="4">
    <mergeCell ref="A15:H15"/>
    <mergeCell ref="B16:I16"/>
    <mergeCell ref="B19:I19"/>
    <mergeCell ref="A18:J18"/>
  </mergeCells>
  <printOptions horizontalCentered="1"/>
  <pageMargins left="0.23611111111111099" right="0.23611111111111099" top="0.74791666666666701" bottom="0.15763888888888899" header="0.51180555555555496" footer="0.51180555555555496"/>
  <pageSetup paperSize="9" scale="97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AMK29"/>
  <sheetViews>
    <sheetView topLeftCell="B1" zoomScale="90" zoomScaleNormal="90" workbookViewId="0">
      <selection activeCell="B27" sqref="B27:K27"/>
    </sheetView>
  </sheetViews>
  <sheetFormatPr defaultRowHeight="14.25"/>
  <cols>
    <col min="1" max="1" width="6.125" style="3" hidden="1" customWidth="1"/>
    <col min="2" max="2" width="5.25" style="4" customWidth="1"/>
    <col min="3" max="3" width="30.5" style="5" customWidth="1"/>
    <col min="4" max="4" width="20.125" style="6" customWidth="1"/>
    <col min="5" max="5" width="13" style="6" customWidth="1"/>
    <col min="6" max="6" width="17" style="3" customWidth="1"/>
    <col min="7" max="7" width="9.75" style="7" customWidth="1"/>
    <col min="8" max="8" width="9.25" style="8" customWidth="1"/>
    <col min="9" max="9" width="4.625" style="4" customWidth="1"/>
    <col min="10" max="11" width="9.25" style="8" customWidth="1"/>
    <col min="12" max="1025" width="9" style="4" customWidth="1"/>
  </cols>
  <sheetData>
    <row r="1" spans="1:1025" ht="15">
      <c r="B1" s="9" t="s">
        <v>4</v>
      </c>
      <c r="C1" s="150"/>
      <c r="D1" s="151"/>
      <c r="E1" s="151"/>
      <c r="F1" s="152"/>
      <c r="G1" s="152"/>
      <c r="H1" s="14"/>
      <c r="I1" s="15"/>
      <c r="J1" s="14"/>
      <c r="K1" s="14"/>
    </row>
    <row r="2" spans="1:1025" ht="15">
      <c r="B2" s="498" t="s">
        <v>982</v>
      </c>
      <c r="C2" s="150"/>
      <c r="D2" s="151"/>
      <c r="E2" s="151"/>
      <c r="F2" s="152"/>
      <c r="G2" s="152"/>
      <c r="H2" s="14"/>
      <c r="I2" s="15"/>
      <c r="J2" s="14"/>
      <c r="K2" s="14"/>
    </row>
    <row r="3" spans="1:1025">
      <c r="B3" s="244"/>
      <c r="C3" s="156"/>
      <c r="D3" s="157"/>
      <c r="E3" s="157"/>
      <c r="F3" s="245"/>
      <c r="G3" s="245"/>
      <c r="H3" s="21"/>
      <c r="I3" s="22"/>
      <c r="J3" s="23"/>
      <c r="K3" s="105"/>
    </row>
    <row r="4" spans="1:1025" ht="15">
      <c r="B4" s="246"/>
      <c r="C4" s="247"/>
      <c r="D4" s="248"/>
      <c r="E4" s="248"/>
      <c r="F4" s="158" t="s">
        <v>5</v>
      </c>
      <c r="G4" s="157"/>
      <c r="H4" s="131"/>
      <c r="I4" s="132"/>
      <c r="J4" s="133"/>
      <c r="K4" s="134"/>
    </row>
    <row r="5" spans="1:1025">
      <c r="B5" s="80" t="s">
        <v>298</v>
      </c>
      <c r="C5" s="28"/>
      <c r="D5" s="29"/>
      <c r="E5" s="29"/>
      <c r="F5" s="249"/>
      <c r="G5" s="167"/>
      <c r="H5" s="131"/>
      <c r="I5" s="132"/>
      <c r="J5" s="133"/>
      <c r="K5" s="134"/>
    </row>
    <row r="6" spans="1:1025" ht="38.25">
      <c r="B6" s="35" t="s">
        <v>7</v>
      </c>
      <c r="C6" s="35" t="s">
        <v>8</v>
      </c>
      <c r="D6" s="109" t="s">
        <v>9</v>
      </c>
      <c r="E6" s="110" t="s">
        <v>10</v>
      </c>
      <c r="F6" s="503" t="s">
        <v>1188</v>
      </c>
      <c r="G6" s="250" t="s">
        <v>12</v>
      </c>
      <c r="H6" s="251" t="s">
        <v>13</v>
      </c>
      <c r="I6" s="100" t="s">
        <v>299</v>
      </c>
      <c r="J6" s="251" t="s">
        <v>15</v>
      </c>
      <c r="K6" s="252" t="s">
        <v>16</v>
      </c>
      <c r="L6" s="252" t="s">
        <v>273</v>
      </c>
    </row>
    <row r="7" spans="1:1025" ht="25.5">
      <c r="A7" s="37" t="s">
        <v>300</v>
      </c>
      <c r="B7" s="38" t="s">
        <v>300</v>
      </c>
      <c r="C7" s="253" t="s">
        <v>301</v>
      </c>
      <c r="D7" s="49"/>
      <c r="E7" s="50"/>
      <c r="F7" s="254" t="s">
        <v>1028</v>
      </c>
      <c r="G7" s="255">
        <v>8</v>
      </c>
      <c r="H7" s="53"/>
      <c r="I7" s="44">
        <v>0.08</v>
      </c>
      <c r="J7" s="45">
        <f t="shared" ref="J7:J22" si="0">ROUND((G7*H7),2)</f>
        <v>0</v>
      </c>
      <c r="K7" s="46">
        <f t="shared" ref="K7:K22" si="1">ROUND((J7+(J7*I7)),2)</f>
        <v>0</v>
      </c>
      <c r="L7" s="256"/>
    </row>
    <row r="8" spans="1:1025" ht="25.5">
      <c r="A8" s="37" t="s">
        <v>302</v>
      </c>
      <c r="B8" s="38" t="s">
        <v>302</v>
      </c>
      <c r="C8" s="253" t="s">
        <v>303</v>
      </c>
      <c r="D8" s="49"/>
      <c r="E8" s="50"/>
      <c r="F8" s="254" t="s">
        <v>304</v>
      </c>
      <c r="G8" s="255">
        <v>15</v>
      </c>
      <c r="H8" s="53"/>
      <c r="I8" s="44">
        <v>0.08</v>
      </c>
      <c r="J8" s="45">
        <f t="shared" si="0"/>
        <v>0</v>
      </c>
      <c r="K8" s="46">
        <f t="shared" si="1"/>
        <v>0</v>
      </c>
      <c r="L8" s="256"/>
    </row>
    <row r="9" spans="1:1025" ht="25.5">
      <c r="A9" s="37" t="s">
        <v>305</v>
      </c>
      <c r="B9" s="38" t="s">
        <v>305</v>
      </c>
      <c r="C9" s="253" t="s">
        <v>306</v>
      </c>
      <c r="D9" s="49"/>
      <c r="E9" s="50"/>
      <c r="F9" s="254" t="s">
        <v>307</v>
      </c>
      <c r="G9" s="255">
        <v>11</v>
      </c>
      <c r="H9" s="53"/>
      <c r="I9" s="44">
        <v>0.08</v>
      </c>
      <c r="J9" s="45">
        <f t="shared" si="0"/>
        <v>0</v>
      </c>
      <c r="K9" s="46">
        <f t="shared" si="1"/>
        <v>0</v>
      </c>
      <c r="L9" s="256"/>
    </row>
    <row r="10" spans="1:1025" ht="25.5">
      <c r="A10" s="37" t="s">
        <v>308</v>
      </c>
      <c r="B10" s="38" t="s">
        <v>308</v>
      </c>
      <c r="C10" s="253" t="s">
        <v>309</v>
      </c>
      <c r="D10" s="49"/>
      <c r="E10" s="50"/>
      <c r="F10" s="254" t="s">
        <v>295</v>
      </c>
      <c r="G10" s="255">
        <v>10</v>
      </c>
      <c r="H10" s="53"/>
      <c r="I10" s="44">
        <v>0.08</v>
      </c>
      <c r="J10" s="45">
        <f t="shared" si="0"/>
        <v>0</v>
      </c>
      <c r="K10" s="46">
        <f t="shared" si="1"/>
        <v>0</v>
      </c>
      <c r="L10" s="256"/>
    </row>
    <row r="11" spans="1:1025" ht="25.5">
      <c r="A11" s="475"/>
      <c r="B11" s="38" t="s">
        <v>311</v>
      </c>
      <c r="C11" s="253" t="s">
        <v>978</v>
      </c>
      <c r="D11" s="49"/>
      <c r="E11" s="285"/>
      <c r="F11" s="254" t="s">
        <v>979</v>
      </c>
      <c r="G11" s="258">
        <v>5</v>
      </c>
      <c r="H11" s="53"/>
      <c r="I11" s="44">
        <v>0.08</v>
      </c>
      <c r="J11" s="45">
        <f>ROUND((G11*H11),2)</f>
        <v>0</v>
      </c>
      <c r="K11" s="46">
        <f>ROUND((J11+(J11*I11)),2)</f>
        <v>0</v>
      </c>
      <c r="L11" s="25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6"/>
      <c r="BO11" s="476"/>
      <c r="BP11" s="476"/>
      <c r="BQ11" s="476"/>
      <c r="BR11" s="476"/>
      <c r="BS11" s="476"/>
      <c r="BT11" s="476"/>
      <c r="BU11" s="476"/>
      <c r="BV11" s="476"/>
      <c r="BW11" s="476"/>
      <c r="BX11" s="476"/>
      <c r="BY11" s="476"/>
      <c r="BZ11" s="476"/>
      <c r="CA11" s="476"/>
      <c r="CB11" s="476"/>
      <c r="CC11" s="476"/>
      <c r="CD11" s="476"/>
      <c r="CE11" s="476"/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6"/>
      <c r="CS11" s="476"/>
      <c r="CT11" s="476"/>
      <c r="CU11" s="476"/>
      <c r="CV11" s="476"/>
      <c r="CW11" s="476"/>
      <c r="CX11" s="476"/>
      <c r="CY11" s="476"/>
      <c r="CZ11" s="476"/>
      <c r="DA11" s="476"/>
      <c r="DB11" s="476"/>
      <c r="DC11" s="476"/>
      <c r="DD11" s="476"/>
      <c r="DE11" s="476"/>
      <c r="DF11" s="476"/>
      <c r="DG11" s="476"/>
      <c r="DH11" s="476"/>
      <c r="DI11" s="476"/>
      <c r="DJ11" s="476"/>
      <c r="DK11" s="476"/>
      <c r="DL11" s="476"/>
      <c r="DM11" s="476"/>
      <c r="DN11" s="476"/>
      <c r="DO11" s="476"/>
      <c r="DP11" s="476"/>
      <c r="DQ11" s="476"/>
      <c r="DR11" s="476"/>
      <c r="DS11" s="476"/>
      <c r="DT11" s="476"/>
      <c r="DU11" s="476"/>
      <c r="DV11" s="476"/>
      <c r="DW11" s="476"/>
      <c r="DX11" s="476"/>
      <c r="DY11" s="476"/>
      <c r="DZ11" s="476"/>
      <c r="EA11" s="476"/>
      <c r="EB11" s="476"/>
      <c r="EC11" s="476"/>
      <c r="ED11" s="476"/>
      <c r="EE11" s="476"/>
      <c r="EF11" s="476"/>
      <c r="EG11" s="476"/>
      <c r="EH11" s="476"/>
      <c r="EI11" s="476"/>
      <c r="EJ11" s="476"/>
      <c r="EK11" s="476"/>
      <c r="EL11" s="476"/>
      <c r="EM11" s="476"/>
      <c r="EN11" s="476"/>
      <c r="EO11" s="476"/>
      <c r="EP11" s="476"/>
      <c r="EQ11" s="476"/>
      <c r="ER11" s="476"/>
      <c r="ES11" s="476"/>
      <c r="ET11" s="476"/>
      <c r="EU11" s="476"/>
      <c r="EV11" s="476"/>
      <c r="EW11" s="476"/>
      <c r="EX11" s="476"/>
      <c r="EY11" s="476"/>
      <c r="EZ11" s="476"/>
      <c r="FA11" s="476"/>
      <c r="FB11" s="476"/>
      <c r="FC11" s="476"/>
      <c r="FD11" s="476"/>
      <c r="FE11" s="476"/>
      <c r="FF11" s="476"/>
      <c r="FG11" s="476"/>
      <c r="FH11" s="476"/>
      <c r="FI11" s="476"/>
      <c r="FJ11" s="476"/>
      <c r="FK11" s="476"/>
      <c r="FL11" s="476"/>
      <c r="FM11" s="476"/>
      <c r="FN11" s="476"/>
      <c r="FO11" s="476"/>
      <c r="FP11" s="476"/>
      <c r="FQ11" s="476"/>
      <c r="FR11" s="476"/>
      <c r="FS11" s="476"/>
      <c r="FT11" s="476"/>
      <c r="FU11" s="476"/>
      <c r="FV11" s="476"/>
      <c r="FW11" s="476"/>
      <c r="FX11" s="476"/>
      <c r="FY11" s="476"/>
      <c r="FZ11" s="476"/>
      <c r="GA11" s="476"/>
      <c r="GB11" s="476"/>
      <c r="GC11" s="476"/>
      <c r="GD11" s="476"/>
      <c r="GE11" s="476"/>
      <c r="GF11" s="476"/>
      <c r="GG11" s="476"/>
      <c r="GH11" s="476"/>
      <c r="GI11" s="476"/>
      <c r="GJ11" s="476"/>
      <c r="GK11" s="476"/>
      <c r="GL11" s="476"/>
      <c r="GM11" s="476"/>
      <c r="GN11" s="476"/>
      <c r="GO11" s="476"/>
      <c r="GP11" s="476"/>
      <c r="GQ11" s="476"/>
      <c r="GR11" s="476"/>
      <c r="GS11" s="476"/>
      <c r="GT11" s="476"/>
      <c r="GU11" s="476"/>
      <c r="GV11" s="476"/>
      <c r="GW11" s="476"/>
      <c r="GX11" s="476"/>
      <c r="GY11" s="476"/>
      <c r="GZ11" s="476"/>
      <c r="HA11" s="476"/>
      <c r="HB11" s="476"/>
      <c r="HC11" s="476"/>
      <c r="HD11" s="476"/>
      <c r="HE11" s="476"/>
      <c r="HF11" s="476"/>
      <c r="HG11" s="476"/>
      <c r="HH11" s="476"/>
      <c r="HI11" s="476"/>
      <c r="HJ11" s="476"/>
      <c r="HK11" s="476"/>
      <c r="HL11" s="476"/>
      <c r="HM11" s="476"/>
      <c r="HN11" s="476"/>
      <c r="HO11" s="476"/>
      <c r="HP11" s="476"/>
      <c r="HQ11" s="476"/>
      <c r="HR11" s="476"/>
      <c r="HS11" s="476"/>
      <c r="HT11" s="476"/>
      <c r="HU11" s="476"/>
      <c r="HV11" s="476"/>
      <c r="HW11" s="476"/>
      <c r="HX11" s="476"/>
      <c r="HY11" s="476"/>
      <c r="HZ11" s="476"/>
      <c r="IA11" s="476"/>
      <c r="IB11" s="476"/>
      <c r="IC11" s="476"/>
      <c r="ID11" s="476"/>
      <c r="IE11" s="476"/>
      <c r="IF11" s="476"/>
      <c r="IG11" s="476"/>
      <c r="IH11" s="476"/>
      <c r="II11" s="476"/>
      <c r="IJ11" s="476"/>
      <c r="IK11" s="476"/>
      <c r="IL11" s="476"/>
      <c r="IM11" s="476"/>
      <c r="IN11" s="476"/>
      <c r="IO11" s="476"/>
      <c r="IP11" s="476"/>
      <c r="IQ11" s="476"/>
      <c r="IR11" s="476"/>
      <c r="IS11" s="476"/>
      <c r="IT11" s="476"/>
      <c r="IU11" s="476"/>
      <c r="IV11" s="476"/>
      <c r="IW11" s="476"/>
      <c r="IX11" s="476"/>
      <c r="IY11" s="476"/>
      <c r="IZ11" s="476"/>
      <c r="JA11" s="476"/>
      <c r="JB11" s="476"/>
      <c r="JC11" s="476"/>
      <c r="JD11" s="476"/>
      <c r="JE11" s="476"/>
      <c r="JF11" s="476"/>
      <c r="JG11" s="476"/>
      <c r="JH11" s="476"/>
      <c r="JI11" s="476"/>
      <c r="JJ11" s="476"/>
      <c r="JK11" s="476"/>
      <c r="JL11" s="476"/>
      <c r="JM11" s="476"/>
      <c r="JN11" s="476"/>
      <c r="JO11" s="476"/>
      <c r="JP11" s="476"/>
      <c r="JQ11" s="476"/>
      <c r="JR11" s="476"/>
      <c r="JS11" s="476"/>
      <c r="JT11" s="476"/>
      <c r="JU11" s="476"/>
      <c r="JV11" s="476"/>
      <c r="JW11" s="476"/>
      <c r="JX11" s="476"/>
      <c r="JY11" s="476"/>
      <c r="JZ11" s="476"/>
      <c r="KA11" s="476"/>
      <c r="KB11" s="476"/>
      <c r="KC11" s="476"/>
      <c r="KD11" s="476"/>
      <c r="KE11" s="476"/>
      <c r="KF11" s="476"/>
      <c r="KG11" s="476"/>
      <c r="KH11" s="476"/>
      <c r="KI11" s="476"/>
      <c r="KJ11" s="476"/>
      <c r="KK11" s="476"/>
      <c r="KL11" s="476"/>
      <c r="KM11" s="476"/>
      <c r="KN11" s="476"/>
      <c r="KO11" s="476"/>
      <c r="KP11" s="476"/>
      <c r="KQ11" s="476"/>
      <c r="KR11" s="476"/>
      <c r="KS11" s="476"/>
      <c r="KT11" s="476"/>
      <c r="KU11" s="476"/>
      <c r="KV11" s="476"/>
      <c r="KW11" s="476"/>
      <c r="KX11" s="476"/>
      <c r="KY11" s="476"/>
      <c r="KZ11" s="476"/>
      <c r="LA11" s="476"/>
      <c r="LB11" s="476"/>
      <c r="LC11" s="476"/>
      <c r="LD11" s="476"/>
      <c r="LE11" s="476"/>
      <c r="LF11" s="476"/>
      <c r="LG11" s="476"/>
      <c r="LH11" s="476"/>
      <c r="LI11" s="476"/>
      <c r="LJ11" s="476"/>
      <c r="LK11" s="476"/>
      <c r="LL11" s="476"/>
      <c r="LM11" s="476"/>
      <c r="LN11" s="476"/>
      <c r="LO11" s="476"/>
      <c r="LP11" s="476"/>
      <c r="LQ11" s="476"/>
      <c r="LR11" s="476"/>
      <c r="LS11" s="476"/>
      <c r="LT11" s="476"/>
      <c r="LU11" s="476"/>
      <c r="LV11" s="476"/>
      <c r="LW11" s="476"/>
      <c r="LX11" s="476"/>
      <c r="LY11" s="476"/>
      <c r="LZ11" s="476"/>
      <c r="MA11" s="476"/>
      <c r="MB11" s="476"/>
      <c r="MC11" s="476"/>
      <c r="MD11" s="476"/>
      <c r="ME11" s="476"/>
      <c r="MF11" s="476"/>
      <c r="MG11" s="476"/>
      <c r="MH11" s="476"/>
      <c r="MI11" s="476"/>
      <c r="MJ11" s="476"/>
      <c r="MK11" s="476"/>
      <c r="ML11" s="476"/>
      <c r="MM11" s="476"/>
      <c r="MN11" s="476"/>
      <c r="MO11" s="476"/>
      <c r="MP11" s="476"/>
      <c r="MQ11" s="476"/>
      <c r="MR11" s="476"/>
      <c r="MS11" s="476"/>
      <c r="MT11" s="476"/>
      <c r="MU11" s="476"/>
      <c r="MV11" s="476"/>
      <c r="MW11" s="476"/>
      <c r="MX11" s="476"/>
      <c r="MY11" s="476"/>
      <c r="MZ11" s="476"/>
      <c r="NA11" s="476"/>
      <c r="NB11" s="476"/>
      <c r="NC11" s="476"/>
      <c r="ND11" s="476"/>
      <c r="NE11" s="476"/>
      <c r="NF11" s="476"/>
      <c r="NG11" s="476"/>
      <c r="NH11" s="476"/>
      <c r="NI11" s="476"/>
      <c r="NJ11" s="476"/>
      <c r="NK11" s="476"/>
      <c r="NL11" s="476"/>
      <c r="NM11" s="476"/>
      <c r="NN11" s="476"/>
      <c r="NO11" s="476"/>
      <c r="NP11" s="476"/>
      <c r="NQ11" s="476"/>
      <c r="NR11" s="476"/>
      <c r="NS11" s="476"/>
      <c r="NT11" s="476"/>
      <c r="NU11" s="476"/>
      <c r="NV11" s="476"/>
      <c r="NW11" s="476"/>
      <c r="NX11" s="476"/>
      <c r="NY11" s="476"/>
      <c r="NZ11" s="476"/>
      <c r="OA11" s="476"/>
      <c r="OB11" s="476"/>
      <c r="OC11" s="476"/>
      <c r="OD11" s="476"/>
      <c r="OE11" s="476"/>
      <c r="OF11" s="476"/>
      <c r="OG11" s="476"/>
      <c r="OH11" s="476"/>
      <c r="OI11" s="476"/>
      <c r="OJ11" s="476"/>
      <c r="OK11" s="476"/>
      <c r="OL11" s="476"/>
      <c r="OM11" s="476"/>
      <c r="ON11" s="476"/>
      <c r="OO11" s="476"/>
      <c r="OP11" s="476"/>
      <c r="OQ11" s="476"/>
      <c r="OR11" s="476"/>
      <c r="OS11" s="476"/>
      <c r="OT11" s="476"/>
      <c r="OU11" s="476"/>
      <c r="OV11" s="476"/>
      <c r="OW11" s="476"/>
      <c r="OX11" s="476"/>
      <c r="OY11" s="476"/>
      <c r="OZ11" s="476"/>
      <c r="PA11" s="476"/>
      <c r="PB11" s="476"/>
      <c r="PC11" s="476"/>
      <c r="PD11" s="476"/>
      <c r="PE11" s="476"/>
      <c r="PF11" s="476"/>
      <c r="PG11" s="476"/>
      <c r="PH11" s="476"/>
      <c r="PI11" s="476"/>
      <c r="PJ11" s="476"/>
      <c r="PK11" s="476"/>
      <c r="PL11" s="476"/>
      <c r="PM11" s="476"/>
      <c r="PN11" s="476"/>
      <c r="PO11" s="476"/>
      <c r="PP11" s="476"/>
      <c r="PQ11" s="476"/>
      <c r="PR11" s="476"/>
      <c r="PS11" s="476"/>
      <c r="PT11" s="476"/>
      <c r="PU11" s="476"/>
      <c r="PV11" s="476"/>
      <c r="PW11" s="476"/>
      <c r="PX11" s="476"/>
      <c r="PY11" s="476"/>
      <c r="PZ11" s="476"/>
      <c r="QA11" s="476"/>
      <c r="QB11" s="476"/>
      <c r="QC11" s="476"/>
      <c r="QD11" s="476"/>
      <c r="QE11" s="476"/>
      <c r="QF11" s="476"/>
      <c r="QG11" s="476"/>
      <c r="QH11" s="476"/>
      <c r="QI11" s="476"/>
      <c r="QJ11" s="476"/>
      <c r="QK11" s="476"/>
      <c r="QL11" s="476"/>
      <c r="QM11" s="476"/>
      <c r="QN11" s="476"/>
      <c r="QO11" s="476"/>
      <c r="QP11" s="476"/>
      <c r="QQ11" s="476"/>
      <c r="QR11" s="476"/>
      <c r="QS11" s="476"/>
      <c r="QT11" s="476"/>
      <c r="QU11" s="476"/>
      <c r="QV11" s="476"/>
      <c r="QW11" s="476"/>
      <c r="QX11" s="476"/>
      <c r="QY11" s="476"/>
      <c r="QZ11" s="476"/>
      <c r="RA11" s="476"/>
      <c r="RB11" s="476"/>
      <c r="RC11" s="476"/>
      <c r="RD11" s="476"/>
      <c r="RE11" s="476"/>
      <c r="RF11" s="476"/>
      <c r="RG11" s="476"/>
      <c r="RH11" s="476"/>
      <c r="RI11" s="476"/>
      <c r="RJ11" s="476"/>
      <c r="RK11" s="476"/>
      <c r="RL11" s="476"/>
      <c r="RM11" s="476"/>
      <c r="RN11" s="476"/>
      <c r="RO11" s="476"/>
      <c r="RP11" s="476"/>
      <c r="RQ11" s="476"/>
      <c r="RR11" s="476"/>
      <c r="RS11" s="476"/>
      <c r="RT11" s="476"/>
      <c r="RU11" s="476"/>
      <c r="RV11" s="476"/>
      <c r="RW11" s="476"/>
      <c r="RX11" s="476"/>
      <c r="RY11" s="476"/>
      <c r="RZ11" s="476"/>
      <c r="SA11" s="476"/>
      <c r="SB11" s="476"/>
      <c r="SC11" s="476"/>
      <c r="SD11" s="476"/>
      <c r="SE11" s="476"/>
      <c r="SF11" s="476"/>
      <c r="SG11" s="476"/>
      <c r="SH11" s="476"/>
      <c r="SI11" s="476"/>
      <c r="SJ11" s="476"/>
      <c r="SK11" s="476"/>
      <c r="SL11" s="476"/>
      <c r="SM11" s="476"/>
      <c r="SN11" s="476"/>
      <c r="SO11" s="476"/>
      <c r="SP11" s="476"/>
      <c r="SQ11" s="476"/>
      <c r="SR11" s="476"/>
      <c r="SS11" s="476"/>
      <c r="ST11" s="476"/>
      <c r="SU11" s="476"/>
      <c r="SV11" s="476"/>
      <c r="SW11" s="476"/>
      <c r="SX11" s="476"/>
      <c r="SY11" s="476"/>
      <c r="SZ11" s="476"/>
      <c r="TA11" s="476"/>
      <c r="TB11" s="476"/>
      <c r="TC11" s="476"/>
      <c r="TD11" s="476"/>
      <c r="TE11" s="476"/>
      <c r="TF11" s="476"/>
      <c r="TG11" s="476"/>
      <c r="TH11" s="476"/>
      <c r="TI11" s="476"/>
      <c r="TJ11" s="476"/>
      <c r="TK11" s="476"/>
      <c r="TL11" s="476"/>
      <c r="TM11" s="476"/>
      <c r="TN11" s="476"/>
      <c r="TO11" s="476"/>
      <c r="TP11" s="476"/>
      <c r="TQ11" s="476"/>
      <c r="TR11" s="476"/>
      <c r="TS11" s="476"/>
      <c r="TT11" s="476"/>
      <c r="TU11" s="476"/>
      <c r="TV11" s="476"/>
      <c r="TW11" s="476"/>
      <c r="TX11" s="476"/>
      <c r="TY11" s="476"/>
      <c r="TZ11" s="476"/>
      <c r="UA11" s="476"/>
      <c r="UB11" s="476"/>
      <c r="UC11" s="476"/>
      <c r="UD11" s="476"/>
      <c r="UE11" s="476"/>
      <c r="UF11" s="476"/>
      <c r="UG11" s="476"/>
      <c r="UH11" s="476"/>
      <c r="UI11" s="476"/>
      <c r="UJ11" s="476"/>
      <c r="UK11" s="476"/>
      <c r="UL11" s="476"/>
      <c r="UM11" s="476"/>
      <c r="UN11" s="476"/>
      <c r="UO11" s="476"/>
      <c r="UP11" s="476"/>
      <c r="UQ11" s="476"/>
      <c r="UR11" s="476"/>
      <c r="US11" s="476"/>
      <c r="UT11" s="476"/>
      <c r="UU11" s="476"/>
      <c r="UV11" s="476"/>
      <c r="UW11" s="476"/>
      <c r="UX11" s="476"/>
      <c r="UY11" s="476"/>
      <c r="UZ11" s="476"/>
      <c r="VA11" s="476"/>
      <c r="VB11" s="476"/>
      <c r="VC11" s="476"/>
      <c r="VD11" s="476"/>
      <c r="VE11" s="476"/>
      <c r="VF11" s="476"/>
      <c r="VG11" s="476"/>
      <c r="VH11" s="476"/>
      <c r="VI11" s="476"/>
      <c r="VJ11" s="476"/>
      <c r="VK11" s="476"/>
      <c r="VL11" s="476"/>
      <c r="VM11" s="476"/>
      <c r="VN11" s="476"/>
      <c r="VO11" s="476"/>
      <c r="VP11" s="476"/>
      <c r="VQ11" s="476"/>
      <c r="VR11" s="476"/>
      <c r="VS11" s="476"/>
      <c r="VT11" s="476"/>
      <c r="VU11" s="476"/>
      <c r="VV11" s="476"/>
      <c r="VW11" s="476"/>
      <c r="VX11" s="476"/>
      <c r="VY11" s="476"/>
      <c r="VZ11" s="476"/>
      <c r="WA11" s="476"/>
      <c r="WB11" s="476"/>
      <c r="WC11" s="476"/>
      <c r="WD11" s="476"/>
      <c r="WE11" s="476"/>
      <c r="WF11" s="476"/>
      <c r="WG11" s="476"/>
      <c r="WH11" s="476"/>
      <c r="WI11" s="476"/>
      <c r="WJ11" s="476"/>
      <c r="WK11" s="476"/>
      <c r="WL11" s="476"/>
      <c r="WM11" s="476"/>
      <c r="WN11" s="476"/>
      <c r="WO11" s="476"/>
      <c r="WP11" s="476"/>
      <c r="WQ11" s="476"/>
      <c r="WR11" s="476"/>
      <c r="WS11" s="476"/>
      <c r="WT11" s="476"/>
      <c r="WU11" s="476"/>
      <c r="WV11" s="476"/>
      <c r="WW11" s="476"/>
      <c r="WX11" s="476"/>
      <c r="WY11" s="476"/>
      <c r="WZ11" s="476"/>
      <c r="XA11" s="476"/>
      <c r="XB11" s="476"/>
      <c r="XC11" s="476"/>
      <c r="XD11" s="476"/>
      <c r="XE11" s="476"/>
      <c r="XF11" s="476"/>
      <c r="XG11" s="476"/>
      <c r="XH11" s="476"/>
      <c r="XI11" s="476"/>
      <c r="XJ11" s="476"/>
      <c r="XK11" s="476"/>
      <c r="XL11" s="476"/>
      <c r="XM11" s="476"/>
      <c r="XN11" s="476"/>
      <c r="XO11" s="476"/>
      <c r="XP11" s="476"/>
      <c r="XQ11" s="476"/>
      <c r="XR11" s="476"/>
      <c r="XS11" s="476"/>
      <c r="XT11" s="476"/>
      <c r="XU11" s="476"/>
      <c r="XV11" s="476"/>
      <c r="XW11" s="476"/>
      <c r="XX11" s="476"/>
      <c r="XY11" s="476"/>
      <c r="XZ11" s="476"/>
      <c r="YA11" s="476"/>
      <c r="YB11" s="476"/>
      <c r="YC11" s="476"/>
      <c r="YD11" s="476"/>
      <c r="YE11" s="476"/>
      <c r="YF11" s="476"/>
      <c r="YG11" s="476"/>
      <c r="YH11" s="476"/>
      <c r="YI11" s="476"/>
      <c r="YJ11" s="476"/>
      <c r="YK11" s="476"/>
      <c r="YL11" s="476"/>
      <c r="YM11" s="476"/>
      <c r="YN11" s="476"/>
      <c r="YO11" s="476"/>
      <c r="YP11" s="476"/>
      <c r="YQ11" s="476"/>
      <c r="YR11" s="476"/>
      <c r="YS11" s="476"/>
      <c r="YT11" s="476"/>
      <c r="YU11" s="476"/>
      <c r="YV11" s="476"/>
      <c r="YW11" s="476"/>
      <c r="YX11" s="476"/>
      <c r="YY11" s="476"/>
      <c r="YZ11" s="476"/>
      <c r="ZA11" s="476"/>
      <c r="ZB11" s="476"/>
      <c r="ZC11" s="476"/>
      <c r="ZD11" s="476"/>
      <c r="ZE11" s="476"/>
      <c r="ZF11" s="476"/>
      <c r="ZG11" s="476"/>
      <c r="ZH11" s="476"/>
      <c r="ZI11" s="476"/>
      <c r="ZJ11" s="476"/>
      <c r="ZK11" s="476"/>
      <c r="ZL11" s="476"/>
      <c r="ZM11" s="476"/>
      <c r="ZN11" s="476"/>
      <c r="ZO11" s="476"/>
      <c r="ZP11" s="476"/>
      <c r="ZQ11" s="476"/>
      <c r="ZR11" s="476"/>
      <c r="ZS11" s="476"/>
      <c r="ZT11" s="476"/>
      <c r="ZU11" s="476"/>
      <c r="ZV11" s="476"/>
      <c r="ZW11" s="476"/>
      <c r="ZX11" s="476"/>
      <c r="ZY11" s="476"/>
      <c r="ZZ11" s="476"/>
      <c r="AAA11" s="476"/>
      <c r="AAB11" s="476"/>
      <c r="AAC11" s="476"/>
      <c r="AAD11" s="476"/>
      <c r="AAE11" s="476"/>
      <c r="AAF11" s="476"/>
      <c r="AAG11" s="476"/>
      <c r="AAH11" s="476"/>
      <c r="AAI11" s="476"/>
      <c r="AAJ11" s="476"/>
      <c r="AAK11" s="476"/>
      <c r="AAL11" s="476"/>
      <c r="AAM11" s="476"/>
      <c r="AAN11" s="476"/>
      <c r="AAO11" s="476"/>
      <c r="AAP11" s="476"/>
      <c r="AAQ11" s="476"/>
      <c r="AAR11" s="476"/>
      <c r="AAS11" s="476"/>
      <c r="AAT11" s="476"/>
      <c r="AAU11" s="476"/>
      <c r="AAV11" s="476"/>
      <c r="AAW11" s="476"/>
      <c r="AAX11" s="476"/>
      <c r="AAY11" s="476"/>
      <c r="AAZ11" s="476"/>
      <c r="ABA11" s="476"/>
      <c r="ABB11" s="476"/>
      <c r="ABC11" s="476"/>
      <c r="ABD11" s="476"/>
      <c r="ABE11" s="476"/>
      <c r="ABF11" s="476"/>
      <c r="ABG11" s="476"/>
      <c r="ABH11" s="476"/>
      <c r="ABI11" s="476"/>
      <c r="ABJ11" s="476"/>
      <c r="ABK11" s="476"/>
      <c r="ABL11" s="476"/>
      <c r="ABM11" s="476"/>
      <c r="ABN11" s="476"/>
      <c r="ABO11" s="476"/>
      <c r="ABP11" s="476"/>
      <c r="ABQ11" s="476"/>
      <c r="ABR11" s="476"/>
      <c r="ABS11" s="476"/>
      <c r="ABT11" s="476"/>
      <c r="ABU11" s="476"/>
      <c r="ABV11" s="476"/>
      <c r="ABW11" s="476"/>
      <c r="ABX11" s="476"/>
      <c r="ABY11" s="476"/>
      <c r="ABZ11" s="476"/>
      <c r="ACA11" s="476"/>
      <c r="ACB11" s="476"/>
      <c r="ACC11" s="476"/>
      <c r="ACD11" s="476"/>
      <c r="ACE11" s="476"/>
      <c r="ACF11" s="476"/>
      <c r="ACG11" s="476"/>
      <c r="ACH11" s="476"/>
      <c r="ACI11" s="476"/>
      <c r="ACJ11" s="476"/>
      <c r="ACK11" s="476"/>
      <c r="ACL11" s="476"/>
      <c r="ACM11" s="476"/>
      <c r="ACN11" s="476"/>
      <c r="ACO11" s="476"/>
      <c r="ACP11" s="476"/>
      <c r="ACQ11" s="476"/>
      <c r="ACR11" s="476"/>
      <c r="ACS11" s="476"/>
      <c r="ACT11" s="476"/>
      <c r="ACU11" s="476"/>
      <c r="ACV11" s="476"/>
      <c r="ACW11" s="476"/>
      <c r="ACX11" s="476"/>
      <c r="ACY11" s="476"/>
      <c r="ACZ11" s="476"/>
      <c r="ADA11" s="476"/>
      <c r="ADB11" s="476"/>
      <c r="ADC11" s="476"/>
      <c r="ADD11" s="476"/>
      <c r="ADE11" s="476"/>
      <c r="ADF11" s="476"/>
      <c r="ADG11" s="476"/>
      <c r="ADH11" s="476"/>
      <c r="ADI11" s="476"/>
      <c r="ADJ11" s="476"/>
      <c r="ADK11" s="476"/>
      <c r="ADL11" s="476"/>
      <c r="ADM11" s="476"/>
      <c r="ADN11" s="476"/>
      <c r="ADO11" s="476"/>
      <c r="ADP11" s="476"/>
      <c r="ADQ11" s="476"/>
      <c r="ADR11" s="476"/>
      <c r="ADS11" s="476"/>
      <c r="ADT11" s="476"/>
      <c r="ADU11" s="476"/>
      <c r="ADV11" s="476"/>
      <c r="ADW11" s="476"/>
      <c r="ADX11" s="476"/>
      <c r="ADY11" s="476"/>
      <c r="ADZ11" s="476"/>
      <c r="AEA11" s="476"/>
      <c r="AEB11" s="476"/>
      <c r="AEC11" s="476"/>
      <c r="AED11" s="476"/>
      <c r="AEE11" s="476"/>
      <c r="AEF11" s="476"/>
      <c r="AEG11" s="476"/>
      <c r="AEH11" s="476"/>
      <c r="AEI11" s="476"/>
      <c r="AEJ11" s="476"/>
      <c r="AEK11" s="476"/>
      <c r="AEL11" s="476"/>
      <c r="AEM11" s="476"/>
      <c r="AEN11" s="476"/>
      <c r="AEO11" s="476"/>
      <c r="AEP11" s="476"/>
      <c r="AEQ11" s="476"/>
      <c r="AER11" s="476"/>
      <c r="AES11" s="476"/>
      <c r="AET11" s="476"/>
      <c r="AEU11" s="476"/>
      <c r="AEV11" s="476"/>
      <c r="AEW11" s="476"/>
      <c r="AEX11" s="476"/>
      <c r="AEY11" s="476"/>
      <c r="AEZ11" s="476"/>
      <c r="AFA11" s="476"/>
      <c r="AFB11" s="476"/>
      <c r="AFC11" s="476"/>
      <c r="AFD11" s="476"/>
      <c r="AFE11" s="476"/>
      <c r="AFF11" s="476"/>
      <c r="AFG11" s="476"/>
      <c r="AFH11" s="476"/>
      <c r="AFI11" s="476"/>
      <c r="AFJ11" s="476"/>
      <c r="AFK11" s="476"/>
      <c r="AFL11" s="476"/>
      <c r="AFM11" s="476"/>
      <c r="AFN11" s="476"/>
      <c r="AFO11" s="476"/>
      <c r="AFP11" s="476"/>
      <c r="AFQ11" s="476"/>
      <c r="AFR11" s="476"/>
      <c r="AFS11" s="476"/>
      <c r="AFT11" s="476"/>
      <c r="AFU11" s="476"/>
      <c r="AFV11" s="476"/>
      <c r="AFW11" s="476"/>
      <c r="AFX11" s="476"/>
      <c r="AFY11" s="476"/>
      <c r="AFZ11" s="476"/>
      <c r="AGA11" s="476"/>
      <c r="AGB11" s="476"/>
      <c r="AGC11" s="476"/>
      <c r="AGD11" s="476"/>
      <c r="AGE11" s="476"/>
      <c r="AGF11" s="476"/>
      <c r="AGG11" s="476"/>
      <c r="AGH11" s="476"/>
      <c r="AGI11" s="476"/>
      <c r="AGJ11" s="476"/>
      <c r="AGK11" s="476"/>
      <c r="AGL11" s="476"/>
      <c r="AGM11" s="476"/>
      <c r="AGN11" s="476"/>
      <c r="AGO11" s="476"/>
      <c r="AGP11" s="476"/>
      <c r="AGQ11" s="476"/>
      <c r="AGR11" s="476"/>
      <c r="AGS11" s="476"/>
      <c r="AGT11" s="476"/>
      <c r="AGU11" s="476"/>
      <c r="AGV11" s="476"/>
      <c r="AGW11" s="476"/>
      <c r="AGX11" s="476"/>
      <c r="AGY11" s="476"/>
      <c r="AGZ11" s="476"/>
      <c r="AHA11" s="476"/>
      <c r="AHB11" s="476"/>
      <c r="AHC11" s="476"/>
      <c r="AHD11" s="476"/>
      <c r="AHE11" s="476"/>
      <c r="AHF11" s="476"/>
      <c r="AHG11" s="476"/>
      <c r="AHH11" s="476"/>
      <c r="AHI11" s="476"/>
      <c r="AHJ11" s="476"/>
      <c r="AHK11" s="476"/>
      <c r="AHL11" s="476"/>
      <c r="AHM11" s="476"/>
      <c r="AHN11" s="476"/>
      <c r="AHO11" s="476"/>
      <c r="AHP11" s="476"/>
      <c r="AHQ11" s="476"/>
      <c r="AHR11" s="476"/>
      <c r="AHS11" s="476"/>
      <c r="AHT11" s="476"/>
      <c r="AHU11" s="476"/>
      <c r="AHV11" s="476"/>
      <c r="AHW11" s="476"/>
      <c r="AHX11" s="476"/>
      <c r="AHY11" s="476"/>
      <c r="AHZ11" s="476"/>
      <c r="AIA11" s="476"/>
      <c r="AIB11" s="476"/>
      <c r="AIC11" s="476"/>
      <c r="AID11" s="476"/>
      <c r="AIE11" s="476"/>
      <c r="AIF11" s="476"/>
      <c r="AIG11" s="476"/>
      <c r="AIH11" s="476"/>
      <c r="AII11" s="476"/>
      <c r="AIJ11" s="476"/>
      <c r="AIK11" s="476"/>
      <c r="AIL11" s="476"/>
      <c r="AIM11" s="476"/>
      <c r="AIN11" s="476"/>
      <c r="AIO11" s="476"/>
      <c r="AIP11" s="476"/>
      <c r="AIQ11" s="476"/>
      <c r="AIR11" s="476"/>
      <c r="AIS11" s="476"/>
      <c r="AIT11" s="476"/>
      <c r="AIU11" s="476"/>
      <c r="AIV11" s="476"/>
      <c r="AIW11" s="476"/>
      <c r="AIX11" s="476"/>
      <c r="AIY11" s="476"/>
      <c r="AIZ11" s="476"/>
      <c r="AJA11" s="476"/>
      <c r="AJB11" s="476"/>
      <c r="AJC11" s="476"/>
      <c r="AJD11" s="476"/>
      <c r="AJE11" s="476"/>
      <c r="AJF11" s="476"/>
      <c r="AJG11" s="476"/>
      <c r="AJH11" s="476"/>
      <c r="AJI11" s="476"/>
      <c r="AJJ11" s="476"/>
      <c r="AJK11" s="476"/>
      <c r="AJL11" s="476"/>
      <c r="AJM11" s="476"/>
      <c r="AJN11" s="476"/>
      <c r="AJO11" s="476"/>
      <c r="AJP11" s="476"/>
      <c r="AJQ11" s="476"/>
      <c r="AJR11" s="476"/>
      <c r="AJS11" s="476"/>
      <c r="AJT11" s="476"/>
      <c r="AJU11" s="476"/>
      <c r="AJV11" s="476"/>
      <c r="AJW11" s="476"/>
      <c r="AJX11" s="476"/>
      <c r="AJY11" s="476"/>
      <c r="AJZ11" s="476"/>
      <c r="AKA11" s="476"/>
      <c r="AKB11" s="476"/>
      <c r="AKC11" s="476"/>
      <c r="AKD11" s="476"/>
      <c r="AKE11" s="476"/>
      <c r="AKF11" s="476"/>
      <c r="AKG11" s="476"/>
      <c r="AKH11" s="476"/>
      <c r="AKI11" s="476"/>
      <c r="AKJ11" s="476"/>
      <c r="AKK11" s="476"/>
      <c r="AKL11" s="476"/>
      <c r="AKM11" s="476"/>
      <c r="AKN11" s="476"/>
      <c r="AKO11" s="476"/>
      <c r="AKP11" s="476"/>
      <c r="AKQ11" s="476"/>
      <c r="AKR11" s="476"/>
      <c r="AKS11" s="476"/>
      <c r="AKT11" s="476"/>
      <c r="AKU11" s="476"/>
      <c r="AKV11" s="476"/>
      <c r="AKW11" s="476"/>
      <c r="AKX11" s="476"/>
      <c r="AKY11" s="476"/>
      <c r="AKZ11" s="476"/>
      <c r="ALA11" s="476"/>
      <c r="ALB11" s="476"/>
      <c r="ALC11" s="476"/>
      <c r="ALD11" s="476"/>
      <c r="ALE11" s="476"/>
      <c r="ALF11" s="476"/>
      <c r="ALG11" s="476"/>
      <c r="ALH11" s="476"/>
      <c r="ALI11" s="476"/>
      <c r="ALJ11" s="476"/>
      <c r="ALK11" s="476"/>
      <c r="ALL11" s="476"/>
      <c r="ALM11" s="476"/>
      <c r="ALN11" s="476"/>
      <c r="ALO11" s="476"/>
      <c r="ALP11" s="476"/>
      <c r="ALQ11" s="476"/>
      <c r="ALR11" s="476"/>
      <c r="ALS11" s="476"/>
      <c r="ALT11" s="476"/>
      <c r="ALU11" s="476"/>
      <c r="ALV11" s="476"/>
      <c r="ALW11" s="476"/>
      <c r="ALX11" s="476"/>
      <c r="ALY11" s="476"/>
      <c r="ALZ11" s="476"/>
      <c r="AMA11" s="476"/>
      <c r="AMB11" s="476"/>
      <c r="AMC11" s="476"/>
      <c r="AMD11" s="476"/>
      <c r="AME11" s="476"/>
      <c r="AMF11" s="476"/>
      <c r="AMG11" s="476"/>
      <c r="AMH11" s="476"/>
      <c r="AMI11" s="476"/>
      <c r="AMJ11" s="476"/>
      <c r="AMK11" s="476"/>
    </row>
    <row r="12" spans="1:1025" ht="25.5">
      <c r="A12" s="37" t="s">
        <v>310</v>
      </c>
      <c r="B12" s="38" t="s">
        <v>315</v>
      </c>
      <c r="C12" s="257" t="s">
        <v>312</v>
      </c>
      <c r="D12" s="49"/>
      <c r="E12" s="50"/>
      <c r="F12" s="254" t="s">
        <v>313</v>
      </c>
      <c r="G12" s="258">
        <v>50</v>
      </c>
      <c r="H12" s="53"/>
      <c r="I12" s="44">
        <v>0.08</v>
      </c>
      <c r="J12" s="45">
        <f t="shared" si="0"/>
        <v>0</v>
      </c>
      <c r="K12" s="46">
        <f t="shared" si="1"/>
        <v>0</v>
      </c>
      <c r="L12" s="256"/>
    </row>
    <row r="13" spans="1:1025" ht="23.85" customHeight="1">
      <c r="A13" s="37" t="s">
        <v>314</v>
      </c>
      <c r="B13" s="38" t="s">
        <v>318</v>
      </c>
      <c r="C13" s="257" t="s">
        <v>316</v>
      </c>
      <c r="D13" s="49"/>
      <c r="E13" s="50"/>
      <c r="F13" s="254" t="s">
        <v>317</v>
      </c>
      <c r="G13" s="258">
        <v>40</v>
      </c>
      <c r="H13" s="53"/>
      <c r="I13" s="44">
        <v>0.08</v>
      </c>
      <c r="J13" s="45">
        <f t="shared" si="0"/>
        <v>0</v>
      </c>
      <c r="K13" s="46">
        <f t="shared" si="1"/>
        <v>0</v>
      </c>
      <c r="L13" s="256"/>
    </row>
    <row r="14" spans="1:1025" ht="25.5">
      <c r="A14" s="37"/>
      <c r="B14" s="38" t="s">
        <v>322</v>
      </c>
      <c r="C14" s="257" t="s">
        <v>319</v>
      </c>
      <c r="D14" s="49"/>
      <c r="E14" s="50"/>
      <c r="F14" s="254" t="s">
        <v>320</v>
      </c>
      <c r="G14" s="258">
        <v>3</v>
      </c>
      <c r="H14" s="53"/>
      <c r="I14" s="44">
        <v>0.08</v>
      </c>
      <c r="J14" s="45">
        <f t="shared" si="0"/>
        <v>0</v>
      </c>
      <c r="K14" s="46">
        <f t="shared" si="1"/>
        <v>0</v>
      </c>
      <c r="L14" s="256"/>
    </row>
    <row r="15" spans="1:1025" ht="25.5">
      <c r="A15" s="37" t="s">
        <v>321</v>
      </c>
      <c r="B15" s="38" t="s">
        <v>310</v>
      </c>
      <c r="C15" s="253" t="s">
        <v>323</v>
      </c>
      <c r="D15" s="49"/>
      <c r="E15" s="50"/>
      <c r="F15" s="254" t="s">
        <v>324</v>
      </c>
      <c r="G15" s="100">
        <v>30</v>
      </c>
      <c r="H15" s="53"/>
      <c r="I15" s="44">
        <v>0.08</v>
      </c>
      <c r="J15" s="45">
        <f t="shared" si="0"/>
        <v>0</v>
      </c>
      <c r="K15" s="46">
        <f t="shared" si="1"/>
        <v>0</v>
      </c>
      <c r="L15" s="256"/>
    </row>
    <row r="16" spans="1:1025" ht="25.5">
      <c r="A16" s="37" t="s">
        <v>325</v>
      </c>
      <c r="B16" s="38" t="s">
        <v>314</v>
      </c>
      <c r="C16" s="253" t="s">
        <v>326</v>
      </c>
      <c r="D16" s="49"/>
      <c r="E16" s="50"/>
      <c r="F16" s="254" t="s">
        <v>289</v>
      </c>
      <c r="G16" s="100">
        <v>6</v>
      </c>
      <c r="H16" s="53"/>
      <c r="I16" s="44">
        <v>0.08</v>
      </c>
      <c r="J16" s="45">
        <f t="shared" si="0"/>
        <v>0</v>
      </c>
      <c r="K16" s="46">
        <f t="shared" si="1"/>
        <v>0</v>
      </c>
      <c r="L16" s="256"/>
    </row>
    <row r="17" spans="1:12">
      <c r="A17" s="37" t="s">
        <v>327</v>
      </c>
      <c r="B17" s="38" t="s">
        <v>330</v>
      </c>
      <c r="C17" s="253" t="s">
        <v>328</v>
      </c>
      <c r="D17" s="49"/>
      <c r="E17" s="50"/>
      <c r="F17" s="254" t="s">
        <v>1029</v>
      </c>
      <c r="G17" s="100">
        <v>50</v>
      </c>
      <c r="H17" s="53"/>
      <c r="I17" s="44">
        <v>0.08</v>
      </c>
      <c r="J17" s="45">
        <f t="shared" si="0"/>
        <v>0</v>
      </c>
      <c r="K17" s="46">
        <f t="shared" si="1"/>
        <v>0</v>
      </c>
      <c r="L17" s="256"/>
    </row>
    <row r="18" spans="1:12" ht="28.5" customHeight="1">
      <c r="A18" s="37" t="s">
        <v>329</v>
      </c>
      <c r="B18" s="38" t="s">
        <v>333</v>
      </c>
      <c r="C18" s="253" t="s">
        <v>331</v>
      </c>
      <c r="D18" s="49"/>
      <c r="E18" s="50"/>
      <c r="F18" s="254" t="s">
        <v>1030</v>
      </c>
      <c r="G18" s="100">
        <v>150</v>
      </c>
      <c r="H18" s="53"/>
      <c r="I18" s="44">
        <v>0.08</v>
      </c>
      <c r="J18" s="45">
        <f t="shared" si="0"/>
        <v>0</v>
      </c>
      <c r="K18" s="46">
        <f t="shared" si="1"/>
        <v>0</v>
      </c>
      <c r="L18" s="256"/>
    </row>
    <row r="19" spans="1:12" ht="25.5">
      <c r="A19" s="37" t="s">
        <v>332</v>
      </c>
      <c r="B19" s="38" t="s">
        <v>337</v>
      </c>
      <c r="C19" s="253" t="s">
        <v>334</v>
      </c>
      <c r="D19" s="49"/>
      <c r="E19" s="50"/>
      <c r="F19" s="254" t="s">
        <v>335</v>
      </c>
      <c r="G19" s="100">
        <v>60</v>
      </c>
      <c r="H19" s="53"/>
      <c r="I19" s="44">
        <v>0.08</v>
      </c>
      <c r="J19" s="45">
        <f t="shared" si="0"/>
        <v>0</v>
      </c>
      <c r="K19" s="46">
        <f t="shared" si="1"/>
        <v>0</v>
      </c>
      <c r="L19" s="256"/>
    </row>
    <row r="20" spans="1:12" ht="25.5">
      <c r="A20" s="37" t="s">
        <v>336</v>
      </c>
      <c r="B20" s="38" t="s">
        <v>321</v>
      </c>
      <c r="C20" s="253" t="s">
        <v>338</v>
      </c>
      <c r="D20" s="49"/>
      <c r="E20" s="50"/>
      <c r="F20" s="254" t="s">
        <v>339</v>
      </c>
      <c r="G20" s="100">
        <v>10</v>
      </c>
      <c r="H20" s="53"/>
      <c r="I20" s="44">
        <v>0.08</v>
      </c>
      <c r="J20" s="45">
        <f t="shared" si="0"/>
        <v>0</v>
      </c>
      <c r="K20" s="46">
        <f t="shared" si="1"/>
        <v>0</v>
      </c>
      <c r="L20" s="256"/>
    </row>
    <row r="21" spans="1:12" s="262" customFormat="1" ht="21.75" customHeight="1">
      <c r="A21" s="259"/>
      <c r="B21" s="38" t="s">
        <v>325</v>
      </c>
      <c r="C21" s="260" t="s">
        <v>340</v>
      </c>
      <c r="D21" s="49"/>
      <c r="E21" s="50"/>
      <c r="F21" s="261" t="s">
        <v>341</v>
      </c>
      <c r="G21" s="100">
        <v>2</v>
      </c>
      <c r="H21" s="53"/>
      <c r="I21" s="44">
        <v>0.08</v>
      </c>
      <c r="J21" s="45">
        <f t="shared" si="0"/>
        <v>0</v>
      </c>
      <c r="K21" s="46">
        <f t="shared" si="1"/>
        <v>0</v>
      </c>
      <c r="L21" s="256"/>
    </row>
    <row r="22" spans="1:12" ht="29.25" customHeight="1">
      <c r="A22" s="37"/>
      <c r="B22" s="38" t="s">
        <v>327</v>
      </c>
      <c r="C22" s="260" t="s">
        <v>342</v>
      </c>
      <c r="D22" s="49"/>
      <c r="E22" s="50"/>
      <c r="F22" s="261" t="s">
        <v>343</v>
      </c>
      <c r="G22" s="100">
        <v>2</v>
      </c>
      <c r="H22" s="53"/>
      <c r="I22" s="44">
        <v>0.08</v>
      </c>
      <c r="J22" s="263">
        <f t="shared" si="0"/>
        <v>0</v>
      </c>
      <c r="K22" s="46">
        <f t="shared" si="1"/>
        <v>0</v>
      </c>
      <c r="L22" s="256"/>
    </row>
    <row r="23" spans="1:12" ht="29.25" customHeight="1">
      <c r="B23" s="558" t="s">
        <v>344</v>
      </c>
      <c r="C23" s="558"/>
      <c r="D23" s="558"/>
      <c r="E23" s="558"/>
      <c r="F23" s="558"/>
      <c r="G23" s="558"/>
      <c r="H23" s="558"/>
      <c r="I23" s="558"/>
      <c r="J23" s="71">
        <f>SUM(J7:J22)</f>
        <v>0</v>
      </c>
      <c r="K23" s="71">
        <f>SUM(K7:K22)</f>
        <v>0</v>
      </c>
    </row>
    <row r="24" spans="1:12" ht="15">
      <c r="B24" s="135"/>
      <c r="C24" s="264"/>
      <c r="D24" s="265"/>
      <c r="E24" s="265"/>
      <c r="F24" s="135"/>
      <c r="G24" s="135"/>
      <c r="H24" s="131"/>
      <c r="I24" s="132"/>
      <c r="J24" s="133"/>
      <c r="K24" s="134"/>
    </row>
    <row r="25" spans="1:12" ht="15">
      <c r="B25" s="121"/>
      <c r="C25" s="148"/>
      <c r="D25" s="149"/>
      <c r="E25" s="149"/>
      <c r="F25" s="121"/>
      <c r="G25" s="121"/>
    </row>
    <row r="26" spans="1:12" ht="15">
      <c r="B26" s="121"/>
      <c r="C26" s="266" t="s">
        <v>297</v>
      </c>
      <c r="D26" s="149"/>
      <c r="E26" s="149"/>
      <c r="F26" s="121"/>
      <c r="G26" s="121"/>
    </row>
    <row r="27" spans="1:12" ht="42.75" customHeight="1">
      <c r="B27" s="557" t="s">
        <v>1189</v>
      </c>
      <c r="C27" s="557"/>
      <c r="D27" s="557"/>
      <c r="E27" s="557"/>
      <c r="F27" s="557"/>
      <c r="G27" s="557"/>
      <c r="H27" s="557"/>
      <c r="I27" s="557"/>
      <c r="J27" s="557"/>
      <c r="K27" s="557"/>
    </row>
    <row r="29" spans="1:12">
      <c r="I29" s="7" t="s">
        <v>204</v>
      </c>
    </row>
  </sheetData>
  <mergeCells count="2">
    <mergeCell ref="B27:K27"/>
    <mergeCell ref="B23:I23"/>
  </mergeCells>
  <conditionalFormatting sqref="J15:J20 J7:J13">
    <cfRule type="expression" dxfId="63" priority="4">
      <formula>#REF!=#REF!</formula>
    </cfRule>
  </conditionalFormatting>
  <conditionalFormatting sqref="J21">
    <cfRule type="expression" dxfId="62" priority="6">
      <formula>$G20=I20</formula>
    </cfRule>
  </conditionalFormatting>
  <conditionalFormatting sqref="J21">
    <cfRule type="expression" dxfId="61" priority="7">
      <formula>$G20=I20</formula>
    </cfRule>
  </conditionalFormatting>
  <conditionalFormatting sqref="J22">
    <cfRule type="expression" dxfId="60" priority="8">
      <formula>$G21=I21</formula>
    </cfRule>
  </conditionalFormatting>
  <conditionalFormatting sqref="J22">
    <cfRule type="expression" dxfId="59" priority="9">
      <formula>$G21=I21</formula>
    </cfRule>
  </conditionalFormatting>
  <conditionalFormatting sqref="J14">
    <cfRule type="expression" dxfId="58" priority="10">
      <formula>$G14=I13</formula>
    </cfRule>
  </conditionalFormatting>
  <conditionalFormatting sqref="J14">
    <cfRule type="expression" dxfId="57" priority="11">
      <formula>$G14=I13</formula>
    </cfRule>
  </conditionalFormatting>
  <conditionalFormatting sqref="J11">
    <cfRule type="expression" dxfId="56" priority="2">
      <formula>#REF!=#REF!</formula>
    </cfRule>
  </conditionalFormatting>
  <pageMargins left="0.23611111111111099" right="0.23611111111111099" top="0.74791666666666701" bottom="0.74791666666666701" header="0.51180555555555496" footer="0.51180555555555496"/>
  <pageSetup paperSize="9" firstPageNumber="0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Zakresy nazwane</vt:lpstr>
      </vt:variant>
      <vt:variant>
        <vt:i4>19</vt:i4>
      </vt:variant>
    </vt:vector>
  </HeadingPairs>
  <TitlesOfParts>
    <vt:vector size="43" baseType="lpstr">
      <vt:lpstr>Arkusz1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Cześć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'Część 1'!_FilterDatabase</vt:lpstr>
      <vt:lpstr>'Część 1'!Excel_BuiltIn__FilterDatabase</vt:lpstr>
      <vt:lpstr>'Część 14'!Excel_BuiltIn__FilterDatabase</vt:lpstr>
      <vt:lpstr>'Część 7'!Excel_BuiltIn__FilterDatabase</vt:lpstr>
      <vt:lpstr>'Część 1'!Excel_BuiltIn_Print_Area</vt:lpstr>
      <vt:lpstr>'Cześć 8'!Obszar_wydruku</vt:lpstr>
      <vt:lpstr>'Część 11'!Obszar_wydruku</vt:lpstr>
      <vt:lpstr>'Część 12'!Obszar_wydruku</vt:lpstr>
      <vt:lpstr>'Część 14'!Obszar_wydruku</vt:lpstr>
      <vt:lpstr>'Część 18'!Obszar_wydruku</vt:lpstr>
      <vt:lpstr>'Część 19'!Obszar_wydruku</vt:lpstr>
      <vt:lpstr>'Część 20'!Obszar_wydruku</vt:lpstr>
      <vt:lpstr>'Część 21'!Obszar_wydruku</vt:lpstr>
      <vt:lpstr>'Część 4'!Obszar_wydruku</vt:lpstr>
      <vt:lpstr>'Część 5'!Obszar_wydruku</vt:lpstr>
      <vt:lpstr>'Część 6'!Obszar_wydruku</vt:lpstr>
      <vt:lpstr>'Część 7'!Obszar_wydruku</vt:lpstr>
      <vt:lpstr>'Część 8'!Obszar_wydruku</vt:lpstr>
      <vt:lpstr>'Część 1'!Tytuły_wydruku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Kazimierz Janicki</dc:creator>
  <cp:lastModifiedBy>kjanicki</cp:lastModifiedBy>
  <cp:revision>22</cp:revision>
  <cp:lastPrinted>2019-11-22T13:39:15Z</cp:lastPrinted>
  <dcterms:created xsi:type="dcterms:W3CDTF">2019-11-04T09:08:01Z</dcterms:created>
  <dcterms:modified xsi:type="dcterms:W3CDTF">2019-11-22T13:42:16Z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