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 firstSheet="16" activeTab="22"/>
  </bookViews>
  <sheets>
    <sheet name="Arkusz1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eść 8" sheetId="10" state="hidden" r:id="rId10"/>
    <sheet name="Część 9" sheetId="11" r:id="rId11"/>
    <sheet name="Część 10" sheetId="12" r:id="rId12"/>
    <sheet name="Część 11" sheetId="13" r:id="rId13"/>
    <sheet name="Część 12" sheetId="14" r:id="rId14"/>
    <sheet name="Część 13" sheetId="15" r:id="rId15"/>
    <sheet name="Część 14" sheetId="16" r:id="rId16"/>
    <sheet name="Część 15" sheetId="17" r:id="rId17"/>
    <sheet name="Część 16" sheetId="18" r:id="rId18"/>
    <sheet name="Część 17" sheetId="19" r:id="rId19"/>
    <sheet name="Część 18" sheetId="20" r:id="rId20"/>
    <sheet name="Część 19" sheetId="21" r:id="rId21"/>
    <sheet name="Część 20" sheetId="22" r:id="rId22"/>
    <sheet name="Część 21" sheetId="23" r:id="rId23"/>
  </sheets>
  <definedNames>
    <definedName name="____xlfn_CEILING_MATH">NA()</definedName>
    <definedName name="___xlfn_CEILING_MATH">NA()</definedName>
    <definedName name="__xlfn_CEILING_MATH">NA()</definedName>
    <definedName name="__xlfn_IFERROR">NA()</definedName>
    <definedName name="_xlnm._FilterDatabase" localSheetId="1" hidden="1">'Część 1'!$B$6:$K$30</definedName>
    <definedName name="Excel_BuiltIn__FilterDatabase" localSheetId="9">'Cześć 8'!#REF!</definedName>
    <definedName name="Excel_BuiltIn__FilterDatabase" localSheetId="1">'Część 1'!$B$6:$K$6</definedName>
    <definedName name="Excel_BuiltIn__FilterDatabase" localSheetId="12">'Część 11'!#REF!</definedName>
    <definedName name="Excel_BuiltIn__FilterDatabase" localSheetId="13">'Część 12'!#REF!</definedName>
    <definedName name="Excel_BuiltIn__FilterDatabase" localSheetId="17">'Część 16'!#REF!</definedName>
    <definedName name="Excel_BuiltIn__FilterDatabase" localSheetId="18">'Część 17'!#REF!</definedName>
    <definedName name="Excel_BuiltIn__FilterDatabase" localSheetId="19">'Część 18'!#REF!</definedName>
    <definedName name="Excel_BuiltIn__FilterDatabase" localSheetId="20">'Część 19'!#REF!</definedName>
    <definedName name="Excel_BuiltIn__FilterDatabase" localSheetId="22">'Część 21'!$A$1:$J$14</definedName>
    <definedName name="Excel_BuiltIn__FilterDatabase" localSheetId="4">'Część 4'!#REF!</definedName>
    <definedName name="Excel_BuiltIn__FilterDatabase" localSheetId="5">'Część 5'!#REF!</definedName>
    <definedName name="Excel_BuiltIn__FilterDatabase" localSheetId="6">'Część 6'!#REF!</definedName>
    <definedName name="Excel_BuiltIn__FilterDatabase" localSheetId="7">'Część 7'!$A$1:$J$22</definedName>
    <definedName name="Excel_BuiltIn__FilterDatabase" localSheetId="8">'Część 8'!#REF!</definedName>
    <definedName name="Excel_BuiltIn_Print_Area" localSheetId="1">'Część 1'!$B$1:$K$33</definedName>
    <definedName name="_xlnm.Print_Area" localSheetId="9">'Cześć 8'!$B$1:$K$19</definedName>
    <definedName name="_xlnm.Print_Area" localSheetId="12">'Część 11'!$B$1:$K$14</definedName>
    <definedName name="_xlnm.Print_Area" localSheetId="13">'Część 12'!$B$1:$K$13</definedName>
    <definedName name="_xlnm.Print_Area" localSheetId="17">'Część 16'!$B$1:$K$21</definedName>
    <definedName name="_xlnm.Print_Area" localSheetId="18">'Część 17'!$B$1:$K$37</definedName>
    <definedName name="_xlnm.Print_Area" localSheetId="19">'Część 18'!$B$1:$K$32</definedName>
    <definedName name="_xlnm.Print_Area" localSheetId="20">'Część 19'!$A$1:$J$108</definedName>
    <definedName name="_xlnm.Print_Area" localSheetId="22">'Część 21'!$A$1:$J$14</definedName>
    <definedName name="_xlnm.Print_Area" localSheetId="4">'Część 4'!$B$1:$K$22</definedName>
    <definedName name="_xlnm.Print_Area" localSheetId="5">'Część 5'!$B$1:$K$20</definedName>
    <definedName name="_xlnm.Print_Area" localSheetId="6">'Część 6'!$B$1:$K$26</definedName>
    <definedName name="_xlnm.Print_Area" localSheetId="7">'Część 7'!$A$1:$J$22</definedName>
    <definedName name="_xlnm.Print_Area" localSheetId="8">'Część 8'!$B$1:$K$34</definedName>
    <definedName name="_xlnm.Print_Titles" localSheetId="1">'Część 1'!$6:$6</definedName>
  </definedNames>
  <calcPr calcId="125725"/>
</workbook>
</file>

<file path=xl/calcChain.xml><?xml version="1.0" encoding="utf-8"?>
<calcChain xmlns="http://schemas.openxmlformats.org/spreadsheetml/2006/main">
  <c r="I8" i="23"/>
  <c r="J8" s="1"/>
  <c r="I7"/>
  <c r="J7" s="1"/>
  <c r="J7" i="10"/>
  <c r="K7" s="1"/>
  <c r="K9" s="1"/>
  <c r="J8"/>
  <c r="K8"/>
  <c r="J7" i="2"/>
  <c r="K7"/>
  <c r="J8"/>
  <c r="K8" s="1"/>
  <c r="J9"/>
  <c r="K9"/>
  <c r="J10"/>
  <c r="K10" s="1"/>
  <c r="J11"/>
  <c r="K11"/>
  <c r="J12"/>
  <c r="K12" s="1"/>
  <c r="J13"/>
  <c r="K13"/>
  <c r="J14"/>
  <c r="K14" s="1"/>
  <c r="J15"/>
  <c r="K15"/>
  <c r="J16"/>
  <c r="K16" s="1"/>
  <c r="J17"/>
  <c r="K17"/>
  <c r="J18"/>
  <c r="K18" s="1"/>
  <c r="J19"/>
  <c r="K19"/>
  <c r="J20"/>
  <c r="K20" s="1"/>
  <c r="J21"/>
  <c r="K21"/>
  <c r="J22"/>
  <c r="K22" s="1"/>
  <c r="J23"/>
  <c r="K23"/>
  <c r="J24"/>
  <c r="K24" s="1"/>
  <c r="J25"/>
  <c r="K25"/>
  <c r="J26"/>
  <c r="K26" s="1"/>
  <c r="J27"/>
  <c r="K27"/>
  <c r="J28"/>
  <c r="K28" s="1"/>
  <c r="J29"/>
  <c r="K29"/>
  <c r="I7" i="12"/>
  <c r="J7" s="1"/>
  <c r="J8" s="1"/>
  <c r="J7" i="13"/>
  <c r="K7" s="1"/>
  <c r="K10" s="1"/>
  <c r="J8"/>
  <c r="J9"/>
  <c r="K9" s="1"/>
  <c r="J7" i="14"/>
  <c r="J8"/>
  <c r="K8"/>
  <c r="I7" i="15"/>
  <c r="I8"/>
  <c r="J8"/>
  <c r="I9"/>
  <c r="J9"/>
  <c r="I7" i="16"/>
  <c r="I8"/>
  <c r="I7" i="17"/>
  <c r="J7" s="1"/>
  <c r="I8"/>
  <c r="J8"/>
  <c r="I9"/>
  <c r="J9" s="1"/>
  <c r="I10"/>
  <c r="J10"/>
  <c r="I11"/>
  <c r="J11" s="1"/>
  <c r="I12"/>
  <c r="J12"/>
  <c r="I13"/>
  <c r="J13" s="1"/>
  <c r="I14"/>
  <c r="J14"/>
  <c r="I15"/>
  <c r="J15" s="1"/>
  <c r="I16"/>
  <c r="J16"/>
  <c r="I17"/>
  <c r="J17" s="1"/>
  <c r="I18"/>
  <c r="J18"/>
  <c r="I19"/>
  <c r="J19" s="1"/>
  <c r="I20"/>
  <c r="J20"/>
  <c r="I21"/>
  <c r="J21" s="1"/>
  <c r="I22"/>
  <c r="J22"/>
  <c r="I23"/>
  <c r="J23" s="1"/>
  <c r="I24"/>
  <c r="J24"/>
  <c r="I25"/>
  <c r="J25" s="1"/>
  <c r="I26"/>
  <c r="J26"/>
  <c r="I27"/>
  <c r="J27" s="1"/>
  <c r="I28"/>
  <c r="J28"/>
  <c r="I29"/>
  <c r="J29" s="1"/>
  <c r="I30"/>
  <c r="J30"/>
  <c r="I31"/>
  <c r="J31" s="1"/>
  <c r="I32"/>
  <c r="J32"/>
  <c r="I33"/>
  <c r="J33" s="1"/>
  <c r="I34"/>
  <c r="J34"/>
  <c r="I35"/>
  <c r="J35" s="1"/>
  <c r="I36"/>
  <c r="J36"/>
  <c r="I37"/>
  <c r="J37" s="1"/>
  <c r="I38"/>
  <c r="J38"/>
  <c r="I39"/>
  <c r="J39" s="1"/>
  <c r="I40"/>
  <c r="J40"/>
  <c r="I41"/>
  <c r="J41" s="1"/>
  <c r="I42"/>
  <c r="J42"/>
  <c r="I43"/>
  <c r="J43" s="1"/>
  <c r="I44"/>
  <c r="J44"/>
  <c r="I45"/>
  <c r="J45" s="1"/>
  <c r="I46"/>
  <c r="J46"/>
  <c r="I47"/>
  <c r="J47" s="1"/>
  <c r="I48"/>
  <c r="J48"/>
  <c r="I49"/>
  <c r="J49" s="1"/>
  <c r="I50"/>
  <c r="J50"/>
  <c r="I51"/>
  <c r="J51" s="1"/>
  <c r="I52"/>
  <c r="J52"/>
  <c r="I53"/>
  <c r="J53" s="1"/>
  <c r="I54"/>
  <c r="J54"/>
  <c r="I55"/>
  <c r="J55" s="1"/>
  <c r="I56"/>
  <c r="J56"/>
  <c r="I57"/>
  <c r="J57" s="1"/>
  <c r="I58"/>
  <c r="J58"/>
  <c r="I59"/>
  <c r="J59" s="1"/>
  <c r="I60"/>
  <c r="J60"/>
  <c r="I61"/>
  <c r="I92" s="1"/>
  <c r="I62"/>
  <c r="J62"/>
  <c r="I63"/>
  <c r="J63" s="1"/>
  <c r="I64"/>
  <c r="J64"/>
  <c r="I65"/>
  <c r="J65" s="1"/>
  <c r="I66"/>
  <c r="J66"/>
  <c r="I67"/>
  <c r="J67" s="1"/>
  <c r="I68"/>
  <c r="J68"/>
  <c r="I69"/>
  <c r="J69" s="1"/>
  <c r="I70"/>
  <c r="J70"/>
  <c r="I71"/>
  <c r="J71" s="1"/>
  <c r="I72"/>
  <c r="J72"/>
  <c r="I73"/>
  <c r="J73" s="1"/>
  <c r="I74"/>
  <c r="J74"/>
  <c r="I75"/>
  <c r="J75" s="1"/>
  <c r="I76"/>
  <c r="J76"/>
  <c r="I77"/>
  <c r="J77" s="1"/>
  <c r="I78"/>
  <c r="J78"/>
  <c r="I79"/>
  <c r="J79" s="1"/>
  <c r="I80"/>
  <c r="J80"/>
  <c r="I81"/>
  <c r="J81" s="1"/>
  <c r="I82"/>
  <c r="J82"/>
  <c r="I83"/>
  <c r="J83" s="1"/>
  <c r="I84"/>
  <c r="J84"/>
  <c r="I85"/>
  <c r="J85" s="1"/>
  <c r="I86"/>
  <c r="J86"/>
  <c r="I87"/>
  <c r="J87" s="1"/>
  <c r="I88"/>
  <c r="J88"/>
  <c r="I89"/>
  <c r="J89" s="1"/>
  <c r="I90"/>
  <c r="J90"/>
  <c r="I91"/>
  <c r="J91" s="1"/>
  <c r="J7" i="18"/>
  <c r="K7" s="1"/>
  <c r="J8"/>
  <c r="K8"/>
  <c r="J9"/>
  <c r="K9" s="1"/>
  <c r="J10"/>
  <c r="K10"/>
  <c r="J11"/>
  <c r="K11" s="1"/>
  <c r="J12"/>
  <c r="K12"/>
  <c r="J13"/>
  <c r="K13" s="1"/>
  <c r="J14"/>
  <c r="K14"/>
  <c r="J7" i="19"/>
  <c r="K7" s="1"/>
  <c r="J8"/>
  <c r="K8"/>
  <c r="J9"/>
  <c r="K9" s="1"/>
  <c r="J10"/>
  <c r="K10"/>
  <c r="J11"/>
  <c r="K11" s="1"/>
  <c r="J12"/>
  <c r="K12"/>
  <c r="J13"/>
  <c r="K13" s="1"/>
  <c r="J14"/>
  <c r="K14"/>
  <c r="J15"/>
  <c r="K15" s="1"/>
  <c r="J16"/>
  <c r="K16"/>
  <c r="J17"/>
  <c r="K17" s="1"/>
  <c r="J18"/>
  <c r="K18"/>
  <c r="J19"/>
  <c r="K19" s="1"/>
  <c r="J20"/>
  <c r="K20"/>
  <c r="J21"/>
  <c r="K21" s="1"/>
  <c r="J22"/>
  <c r="K22"/>
  <c r="J23"/>
  <c r="K23" s="1"/>
  <c r="J24"/>
  <c r="K24"/>
  <c r="J25"/>
  <c r="K25" s="1"/>
  <c r="J26"/>
  <c r="K26"/>
  <c r="J27"/>
  <c r="K27" s="1"/>
  <c r="J28"/>
  <c r="K28"/>
  <c r="J29"/>
  <c r="K29" s="1"/>
  <c r="J30"/>
  <c r="K30"/>
  <c r="J31"/>
  <c r="K31" s="1"/>
  <c r="J32"/>
  <c r="K32"/>
  <c r="J33"/>
  <c r="K33" s="1"/>
  <c r="J7" i="20"/>
  <c r="J8"/>
  <c r="K8" s="1"/>
  <c r="J9"/>
  <c r="K9"/>
  <c r="J10"/>
  <c r="K10" s="1"/>
  <c r="J11"/>
  <c r="K11"/>
  <c r="J12"/>
  <c r="K12" s="1"/>
  <c r="J13"/>
  <c r="K13"/>
  <c r="J14"/>
  <c r="K14" s="1"/>
  <c r="J15"/>
  <c r="K15"/>
  <c r="J16"/>
  <c r="K16" s="1"/>
  <c r="J17"/>
  <c r="K17"/>
  <c r="J18"/>
  <c r="K18" s="1"/>
  <c r="J19"/>
  <c r="K19"/>
  <c r="J20"/>
  <c r="K20" s="1"/>
  <c r="J21"/>
  <c r="K21"/>
  <c r="J22"/>
  <c r="K22" s="1"/>
  <c r="J23"/>
  <c r="K23"/>
  <c r="J24"/>
  <c r="K24" s="1"/>
  <c r="J25"/>
  <c r="K25"/>
  <c r="J26"/>
  <c r="K26" s="1"/>
  <c r="J27"/>
  <c r="K27"/>
  <c r="I7" i="21"/>
  <c r="J7" s="1"/>
  <c r="I8"/>
  <c r="J8"/>
  <c r="I9"/>
  <c r="J9" s="1"/>
  <c r="I10"/>
  <c r="J10"/>
  <c r="I11"/>
  <c r="J11" s="1"/>
  <c r="I12"/>
  <c r="J12"/>
  <c r="I13"/>
  <c r="J13" s="1"/>
  <c r="I14"/>
  <c r="J14"/>
  <c r="I15"/>
  <c r="J15" s="1"/>
  <c r="I16"/>
  <c r="J16"/>
  <c r="I17"/>
  <c r="J17" s="1"/>
  <c r="I18"/>
  <c r="J18"/>
  <c r="I19"/>
  <c r="J19" s="1"/>
  <c r="I20"/>
  <c r="J20"/>
  <c r="I21"/>
  <c r="J21" s="1"/>
  <c r="I22"/>
  <c r="J22"/>
  <c r="I23"/>
  <c r="J23" s="1"/>
  <c r="I24"/>
  <c r="J24"/>
  <c r="I25"/>
  <c r="J25" s="1"/>
  <c r="I26"/>
  <c r="J26"/>
  <c r="I27"/>
  <c r="J27" s="1"/>
  <c r="I28"/>
  <c r="J28"/>
  <c r="I29"/>
  <c r="J29" s="1"/>
  <c r="I30"/>
  <c r="J30"/>
  <c r="I31"/>
  <c r="J31" s="1"/>
  <c r="I32"/>
  <c r="J32"/>
  <c r="I33"/>
  <c r="J33" s="1"/>
  <c r="I34"/>
  <c r="J34"/>
  <c r="I35"/>
  <c r="J35" s="1"/>
  <c r="I36"/>
  <c r="J36"/>
  <c r="I37"/>
  <c r="J37" s="1"/>
  <c r="I38"/>
  <c r="J38"/>
  <c r="I39"/>
  <c r="J39" s="1"/>
  <c r="I40"/>
  <c r="J40"/>
  <c r="I41"/>
  <c r="J41" s="1"/>
  <c r="I42"/>
  <c r="J42"/>
  <c r="I43"/>
  <c r="J43" s="1"/>
  <c r="I44"/>
  <c r="J44"/>
  <c r="I45"/>
  <c r="J45" s="1"/>
  <c r="I46"/>
  <c r="J46"/>
  <c r="I47"/>
  <c r="J47" s="1"/>
  <c r="I48"/>
  <c r="J48"/>
  <c r="I49"/>
  <c r="J49" s="1"/>
  <c r="I50"/>
  <c r="J50"/>
  <c r="I51"/>
  <c r="J51" s="1"/>
  <c r="I52"/>
  <c r="J52"/>
  <c r="I53"/>
  <c r="J53" s="1"/>
  <c r="I54"/>
  <c r="J54"/>
  <c r="I55"/>
  <c r="J55" s="1"/>
  <c r="I56"/>
  <c r="J56"/>
  <c r="I57"/>
  <c r="J57" s="1"/>
  <c r="I58"/>
  <c r="J58"/>
  <c r="I59"/>
  <c r="J59" s="1"/>
  <c r="I60"/>
  <c r="J60"/>
  <c r="I61"/>
  <c r="J61" s="1"/>
  <c r="I62"/>
  <c r="J62"/>
  <c r="I63"/>
  <c r="J63" s="1"/>
  <c r="I64"/>
  <c r="J64"/>
  <c r="I65"/>
  <c r="J65" s="1"/>
  <c r="I66"/>
  <c r="J66"/>
  <c r="I67"/>
  <c r="J67" s="1"/>
  <c r="I68"/>
  <c r="J68"/>
  <c r="I69"/>
  <c r="J69" s="1"/>
  <c r="I70"/>
  <c r="J70"/>
  <c r="I71"/>
  <c r="J71" s="1"/>
  <c r="I72"/>
  <c r="J72"/>
  <c r="I73"/>
  <c r="J73" s="1"/>
  <c r="I74"/>
  <c r="J74"/>
  <c r="I75"/>
  <c r="J75" s="1"/>
  <c r="I76"/>
  <c r="J76"/>
  <c r="I77"/>
  <c r="J77" s="1"/>
  <c r="I78"/>
  <c r="J78"/>
  <c r="I79"/>
  <c r="J79" s="1"/>
  <c r="I80"/>
  <c r="J80"/>
  <c r="I81"/>
  <c r="J81" s="1"/>
  <c r="I82"/>
  <c r="J82"/>
  <c r="I83"/>
  <c r="J83" s="1"/>
  <c r="I84"/>
  <c r="J84"/>
  <c r="I85"/>
  <c r="J85" s="1"/>
  <c r="I86"/>
  <c r="J86"/>
  <c r="I87"/>
  <c r="J87" s="1"/>
  <c r="I88"/>
  <c r="J88"/>
  <c r="I89"/>
  <c r="J89" s="1"/>
  <c r="I90"/>
  <c r="J90"/>
  <c r="I91"/>
  <c r="J91" s="1"/>
  <c r="I92"/>
  <c r="J92"/>
  <c r="I93"/>
  <c r="J93" s="1"/>
  <c r="I94"/>
  <c r="J94"/>
  <c r="I95"/>
  <c r="J95" s="1"/>
  <c r="I96"/>
  <c r="J96"/>
  <c r="I97"/>
  <c r="J97" s="1"/>
  <c r="I98"/>
  <c r="J98"/>
  <c r="I99"/>
  <c r="J99" s="1"/>
  <c r="I100"/>
  <c r="J100"/>
  <c r="I101"/>
  <c r="J101" s="1"/>
  <c r="I102"/>
  <c r="J102"/>
  <c r="I103"/>
  <c r="J103" s="1"/>
  <c r="I104"/>
  <c r="J104"/>
  <c r="I105"/>
  <c r="J105" s="1"/>
  <c r="I106"/>
  <c r="J106"/>
  <c r="I107"/>
  <c r="I7" i="3"/>
  <c r="J7"/>
  <c r="I8"/>
  <c r="J8" s="1"/>
  <c r="I9"/>
  <c r="J9"/>
  <c r="I10"/>
  <c r="J10" s="1"/>
  <c r="I11"/>
  <c r="J11"/>
  <c r="I12"/>
  <c r="J12" s="1"/>
  <c r="I13"/>
  <c r="J13"/>
  <c r="I14"/>
  <c r="J14" s="1"/>
  <c r="I15"/>
  <c r="J15"/>
  <c r="I16"/>
  <c r="J16" s="1"/>
  <c r="I17"/>
  <c r="J17"/>
  <c r="I18"/>
  <c r="J18" s="1"/>
  <c r="I19"/>
  <c r="J19"/>
  <c r="I20"/>
  <c r="J20" s="1"/>
  <c r="I21"/>
  <c r="J21"/>
  <c r="I7" i="22"/>
  <c r="J7" s="1"/>
  <c r="I8"/>
  <c r="J8"/>
  <c r="I9"/>
  <c r="J9" s="1"/>
  <c r="I10"/>
  <c r="J10"/>
  <c r="I11"/>
  <c r="J11" s="1"/>
  <c r="I12"/>
  <c r="J12"/>
  <c r="I13"/>
  <c r="J13" s="1"/>
  <c r="I14"/>
  <c r="J14"/>
  <c r="I15"/>
  <c r="J15" s="1"/>
  <c r="I16"/>
  <c r="J16"/>
  <c r="I17"/>
  <c r="J17" s="1"/>
  <c r="I18"/>
  <c r="J18"/>
  <c r="I19"/>
  <c r="J19" s="1"/>
  <c r="I20"/>
  <c r="J20"/>
  <c r="I21"/>
  <c r="J21" s="1"/>
  <c r="I22"/>
  <c r="J22"/>
  <c r="I23"/>
  <c r="J23" s="1"/>
  <c r="I24"/>
  <c r="J24"/>
  <c r="I25"/>
  <c r="J25" s="1"/>
  <c r="I26"/>
  <c r="J26"/>
  <c r="F7" i="4"/>
  <c r="I7" s="1"/>
  <c r="I8"/>
  <c r="J8"/>
  <c r="F9"/>
  <c r="I9" s="1"/>
  <c r="J9" s="1"/>
  <c r="I10"/>
  <c r="J10" s="1"/>
  <c r="I11"/>
  <c r="J11"/>
  <c r="I12"/>
  <c r="J12" s="1"/>
  <c r="I13"/>
  <c r="J13"/>
  <c r="I14"/>
  <c r="J14" s="1"/>
  <c r="I15"/>
  <c r="J15"/>
  <c r="I16"/>
  <c r="J16" s="1"/>
  <c r="I17"/>
  <c r="J17"/>
  <c r="J7" i="5"/>
  <c r="J16" s="1"/>
  <c r="J8"/>
  <c r="K8" s="1"/>
  <c r="J9"/>
  <c r="K9"/>
  <c r="J10"/>
  <c r="K10" s="1"/>
  <c r="J11"/>
  <c r="K11"/>
  <c r="J12"/>
  <c r="K12" s="1"/>
  <c r="J13"/>
  <c r="K13"/>
  <c r="J14"/>
  <c r="K14" s="1"/>
  <c r="J15"/>
  <c r="K15"/>
  <c r="J7" i="6"/>
  <c r="K7" s="1"/>
  <c r="J8"/>
  <c r="K8" s="1"/>
  <c r="J9"/>
  <c r="K9" s="1"/>
  <c r="J10"/>
  <c r="K10"/>
  <c r="J11"/>
  <c r="K11" s="1"/>
  <c r="J12"/>
  <c r="K12"/>
  <c r="J13"/>
  <c r="K13" s="1"/>
  <c r="J14"/>
  <c r="K14"/>
  <c r="J7" i="7"/>
  <c r="J18" s="1"/>
  <c r="J8"/>
  <c r="K8"/>
  <c r="J9"/>
  <c r="K9" s="1"/>
  <c r="J10"/>
  <c r="K10" s="1"/>
  <c r="J11"/>
  <c r="K11"/>
  <c r="J12"/>
  <c r="K12" s="1"/>
  <c r="J13"/>
  <c r="K13"/>
  <c r="J14"/>
  <c r="K14" s="1"/>
  <c r="J15"/>
  <c r="K15" s="1"/>
  <c r="J16"/>
  <c r="K16" s="1"/>
  <c r="J17"/>
  <c r="K17" s="1"/>
  <c r="I7" i="8"/>
  <c r="J7" s="1"/>
  <c r="I8"/>
  <c r="I9"/>
  <c r="J9" s="1"/>
  <c r="I10"/>
  <c r="J10" s="1"/>
  <c r="I11"/>
  <c r="J11" s="1"/>
  <c r="I12"/>
  <c r="J12" s="1"/>
  <c r="I13"/>
  <c r="J13" s="1"/>
  <c r="I14"/>
  <c r="J14" s="1"/>
  <c r="J7" i="9"/>
  <c r="K7" s="1"/>
  <c r="J8"/>
  <c r="K8" s="1"/>
  <c r="J9"/>
  <c r="K9" s="1"/>
  <c r="J10"/>
  <c r="K10"/>
  <c r="J11"/>
  <c r="K11" s="1"/>
  <c r="J12"/>
  <c r="K12"/>
  <c r="J13"/>
  <c r="K13" s="1"/>
  <c r="J14"/>
  <c r="K14"/>
  <c r="J15"/>
  <c r="K15" s="1"/>
  <c r="J16"/>
  <c r="K16"/>
  <c r="J17"/>
  <c r="K17" s="1"/>
  <c r="J18"/>
  <c r="K18"/>
  <c r="J19"/>
  <c r="K19" s="1"/>
  <c r="J20"/>
  <c r="K20"/>
  <c r="J21"/>
  <c r="K21" s="1"/>
  <c r="J22"/>
  <c r="K22"/>
  <c r="I7" i="11"/>
  <c r="I8" s="1"/>
  <c r="J28" i="20"/>
  <c r="K7"/>
  <c r="I27" i="22"/>
  <c r="I10" i="15"/>
  <c r="J9" i="14"/>
  <c r="J10" i="13"/>
  <c r="I8" i="12"/>
  <c r="J23" i="9"/>
  <c r="J15" i="6"/>
  <c r="K7" i="5"/>
  <c r="J15" i="18"/>
  <c r="J7" i="16"/>
  <c r="J8"/>
  <c r="J7" i="15"/>
  <c r="J10" s="1"/>
  <c r="K7" i="14"/>
  <c r="K9" s="1"/>
  <c r="K8" i="13"/>
  <c r="I22" i="3"/>
  <c r="J30" i="2"/>
  <c r="J34" i="19"/>
  <c r="I15" i="8" l="1"/>
  <c r="I9" i="23"/>
  <c r="J9"/>
  <c r="K23" i="9"/>
  <c r="J107" i="21"/>
  <c r="K28" i="20"/>
  <c r="K15" i="6"/>
  <c r="J22" i="3"/>
  <c r="K34" i="19"/>
  <c r="K15" i="18"/>
  <c r="J7" i="4"/>
  <c r="J18" s="1"/>
  <c r="I18"/>
  <c r="J27" i="22"/>
  <c r="K30" i="2"/>
  <c r="K16" i="5"/>
  <c r="J7" i="11"/>
  <c r="J8" s="1"/>
  <c r="J8" i="8"/>
  <c r="J15" s="1"/>
  <c r="K7" i="7"/>
  <c r="K18" s="1"/>
  <c r="J61" i="17"/>
  <c r="J92" s="1"/>
  <c r="J9" i="10"/>
</calcChain>
</file>

<file path=xl/sharedStrings.xml><?xml version="1.0" encoding="utf-8"?>
<sst xmlns="http://schemas.openxmlformats.org/spreadsheetml/2006/main" count="1633" uniqueCount="1196">
  <si>
    <t xml:space="preserve">Wykonawca: </t>
  </si>
  <si>
    <t>Przetarg nieograniczony</t>
  </si>
  <si>
    <t>Nr spr 17/ZP/2019</t>
  </si>
  <si>
    <t>ARKUSZ KALKULACYJNO CENOWY</t>
  </si>
  <si>
    <t>Nazwa: Dostawy leków różnych dla Szpitala w Pilchowicach</t>
  </si>
  <si>
    <t>ARKUSZ ASORTYMENTOWO-CENOWY</t>
  </si>
  <si>
    <t>Część nr 1 - Dostawy antybiotyków cz. 1</t>
  </si>
  <si>
    <t>Nr poz.</t>
  </si>
  <si>
    <t>Nazwa chemiczna leku / dawka</t>
  </si>
  <si>
    <t>Nazwa handlowa leku</t>
  </si>
  <si>
    <t>KOD EAN</t>
  </si>
  <si>
    <t>Dawka / sugerowane opakowanie</t>
  </si>
  <si>
    <t>ilość opakowan na 12 miesięcy</t>
  </si>
  <si>
    <t>cena jedn netto</t>
  </si>
  <si>
    <t>podatek %</t>
  </si>
  <si>
    <t>Razem wartość netto</t>
  </si>
  <si>
    <t>Razem wartość brutto</t>
  </si>
  <si>
    <t>1.8</t>
  </si>
  <si>
    <t>1.1</t>
  </si>
  <si>
    <t>Cefepim</t>
  </si>
  <si>
    <t>1 g x 10 fiol.</t>
  </si>
  <si>
    <t>1.2</t>
  </si>
  <si>
    <t>Chlorquinaldol 2 mg tabl. do ssania</t>
  </si>
  <si>
    <t>2 mg x 40 szt.</t>
  </si>
  <si>
    <t>1.10</t>
  </si>
  <si>
    <t>1.3</t>
  </si>
  <si>
    <t>Clarithromycin 250 mg 14 szt.</t>
  </si>
  <si>
    <t>0,25 g x 14 szt.</t>
  </si>
  <si>
    <t>1.12</t>
  </si>
  <si>
    <t>1.4</t>
  </si>
  <si>
    <t>Clindamycinum
roztw. do wstrz. i inf. 600 mg/4 ml 5 amp.</t>
  </si>
  <si>
    <t>0,6g/4 ml x 5 amp</t>
  </si>
  <si>
    <t>1.13</t>
  </si>
  <si>
    <t>1.5</t>
  </si>
  <si>
    <t>Clindamycinum 300 mg 16 szt.</t>
  </si>
  <si>
    <t>0,3 g x 16 szt.</t>
  </si>
  <si>
    <t>1.6</t>
  </si>
  <si>
    <t>Furagin 50 mg</t>
  </si>
  <si>
    <t>50 mg a 30 szt.</t>
  </si>
  <si>
    <t>1.16</t>
  </si>
  <si>
    <t>1.7</t>
  </si>
  <si>
    <t>Fluconazolum  roztw. do inf. 2 mg/ml  butelka 100 ml</t>
  </si>
  <si>
    <t>0,2 g x 1 butelka 100 ml</t>
  </si>
  <si>
    <t>1.17</t>
  </si>
  <si>
    <t>Fosfomycin granulat 3 g</t>
  </si>
  <si>
    <t>3 g 1 sasz.</t>
  </si>
  <si>
    <t>1.20</t>
  </si>
  <si>
    <t>1.9</t>
  </si>
  <si>
    <t xml:space="preserve">Gentamycinum sulfas roztw. do wstrz. i inf. 80 mg/2 ml   10 amp. 2 ml
</t>
  </si>
  <si>
    <t>0,08g/2 ml x 10 amp</t>
  </si>
  <si>
    <t>1.21</t>
  </si>
  <si>
    <t>Imipenem 500 mg + Cilastatinum 500 mg  proszek do sporz. roztw. do inf. 10 fiolek</t>
  </si>
  <si>
    <t>1.22</t>
  </si>
  <si>
    <t>1.11</t>
  </si>
  <si>
    <t>Levofloksacin 500 mg 10 szt.</t>
  </si>
  <si>
    <t>0,5 g x 10 szt.</t>
  </si>
  <si>
    <t>1.23</t>
  </si>
  <si>
    <t>Lincomycinum  roztw. do wstrz. i inf.  300 mg/ml  1 amp. 2 ml</t>
  </si>
  <si>
    <t>0,6 g/2ml  x 1 amp.</t>
  </si>
  <si>
    <t>1.24</t>
  </si>
  <si>
    <t>Linezolid 2mg/ml roztw. do inf. 1 worek 300 ml</t>
  </si>
  <si>
    <t>2 mg/ml x 1 worek 300 ml</t>
  </si>
  <si>
    <t>1.26</t>
  </si>
  <si>
    <t>1.14</t>
  </si>
  <si>
    <t>Meropenem 1g proszek do sporz. roztw. do wstrz. i inf.</t>
  </si>
  <si>
    <t>1g x 10 fiol</t>
  </si>
  <si>
    <t>1.15</t>
  </si>
  <si>
    <t>Meropenem 0,5g proszek do sporz. roztw. do wstrz. i inf.</t>
  </si>
  <si>
    <t>0,5 g x 10 fiol.</t>
  </si>
  <si>
    <t>1.27</t>
  </si>
  <si>
    <t>Moxifloxacin 400 mg 10 szt.</t>
  </si>
  <si>
    <t>0,4 g x 10 szt.</t>
  </si>
  <si>
    <t>1.28</t>
  </si>
  <si>
    <t>Nystatinum  granulat do sporz. zaw. doustnej i stos. w jamie ustnej 100 000 j.m./ml  but. 24 ml</t>
  </si>
  <si>
    <t xml:space="preserve"> 100 000 j.m./ml  but. 28 ml zaw.</t>
  </si>
  <si>
    <t>1.30</t>
  </si>
  <si>
    <t>1.18</t>
  </si>
  <si>
    <t>Nystatinum tabl. dojelitowe 500 000 j.m. 16 szt.</t>
  </si>
  <si>
    <t>500 000 j.m x 16 szt.</t>
  </si>
  <si>
    <t>1.31</t>
  </si>
  <si>
    <t>1.19</t>
  </si>
  <si>
    <t>Ofloxacinum 200 mg 10 szt.</t>
  </si>
  <si>
    <t>0,2 g x 10 szt.</t>
  </si>
  <si>
    <t>1.32</t>
  </si>
  <si>
    <t>Oseltamivir 75mg x 10 tabl.</t>
  </si>
  <si>
    <t>75mgx10szt.</t>
  </si>
  <si>
    <t>Piperacylina z Tazobaktamem</t>
  </si>
  <si>
    <t>2 g + 0,25 g a 10 fiol.</t>
  </si>
  <si>
    <t>Sulfamethoxazolum + Trimethoprimum tabl. 960 mg 10 szt.</t>
  </si>
  <si>
    <t>0,96 g x 10 szt.</t>
  </si>
  <si>
    <t>Vankomycin proszek do sporz. roztw. do inf. i roztw. Doustnego 500 mg 5 fiolek</t>
  </si>
  <si>
    <t>0,5 g x 5 fiol.</t>
  </si>
  <si>
    <t>Razem  wartość Część nr 1</t>
  </si>
  <si>
    <t>podpis osoby upoważnionej</t>
  </si>
  <si>
    <t>Część nr 2 - Dostawy antybiotyków cz.2</t>
  </si>
  <si>
    <t>2.1</t>
  </si>
  <si>
    <t>Aciclovirum 800 mg</t>
  </si>
  <si>
    <t>1 op.= 30 szt.</t>
  </si>
  <si>
    <t>2.2</t>
  </si>
  <si>
    <t>Aciclovirum 400 mg</t>
  </si>
  <si>
    <t>2.3</t>
  </si>
  <si>
    <t>Amikacinum sulfas     250 mg/ml; 2 ml, roztw.d/wstrz,infuz, x 1fiol.</t>
  </si>
  <si>
    <t>0,5g x 1 fiolka</t>
  </si>
  <si>
    <t>2.4</t>
  </si>
  <si>
    <t>Amikacinum sulfas     125 mg/ml; 2 ml, roztw.d/wstrz,infuz, x 1fiol.</t>
  </si>
  <si>
    <t>0,25g x 1 fiol</t>
  </si>
  <si>
    <t>2.5</t>
  </si>
  <si>
    <t>Cefotaxinum proszek do sporz. roztw. do wstrz.  1 g
 1 fiolka</t>
  </si>
  <si>
    <t>1 g x 1 fiol.</t>
  </si>
  <si>
    <t>2.6</t>
  </si>
  <si>
    <t>Ceftazidimum 1g,prosz. d/sp.rozt.d/wstrz.,inf. 1 fiol.</t>
  </si>
  <si>
    <t>1,0 g x 1 fiol</t>
  </si>
  <si>
    <t>2.7</t>
  </si>
  <si>
    <t>Cefuroxime  500 mg 10 szt.</t>
  </si>
  <si>
    <t>2.8</t>
  </si>
  <si>
    <t>Ciprofloxacinum roztw.do inf. 2mg/ml butelka 200ml</t>
  </si>
  <si>
    <t>0,4g x 1butelka 200 ml</t>
  </si>
  <si>
    <t>2.9</t>
  </si>
  <si>
    <t>Ciprofloxacinum 500 mg 10 szt.</t>
  </si>
  <si>
    <t>0,5g x 10 szt</t>
  </si>
  <si>
    <t>2.10</t>
  </si>
  <si>
    <t>Fluconazolum 100 mg 28 szt.</t>
  </si>
  <si>
    <t>0,1 g x 28 kaps.</t>
  </si>
  <si>
    <t>2.11</t>
  </si>
  <si>
    <t>Fluconazolum 50 mg 14 szt.</t>
  </si>
  <si>
    <t>0,05 g  x 14 kaps.</t>
  </si>
  <si>
    <t>2.12</t>
  </si>
  <si>
    <t>Itraconazole 100 mg 28 szt.</t>
  </si>
  <si>
    <t>2.13</t>
  </si>
  <si>
    <t>Metronidazole
roztw. do wstrz. i inf. 500 mg/100 ml  flakon 100 ml</t>
  </si>
  <si>
    <t>0,5 g x flakon 100 ml</t>
  </si>
  <si>
    <t>2.14</t>
  </si>
  <si>
    <t>Metronidazole 250 mg 20 szt.</t>
  </si>
  <si>
    <t>0,25 g x 20 szt.</t>
  </si>
  <si>
    <t>2.15</t>
  </si>
  <si>
    <t>Sulfamethoxazolum + Trimethoprimum konc. do sporz. roztw. do inf. 480 mg/5 ml  10 amp. 5 ml</t>
  </si>
  <si>
    <t>480mg/5ml x 10 amp</t>
  </si>
  <si>
    <t>Razem  wartość Część nr 2</t>
  </si>
  <si>
    <t>Zamawiający wymaga aby produkty lecznicze 2.3, 2.4 były od tego samego producenta</t>
  </si>
  <si>
    <t>Część nr 3 - Dostawy antybiotyków cz.3</t>
  </si>
  <si>
    <t>3.1</t>
  </si>
  <si>
    <t>Amoxicillinum  1 g  16 szt.</t>
  </si>
  <si>
    <t>1g x 16 szt.</t>
  </si>
  <si>
    <t>3.2</t>
  </si>
  <si>
    <t>Amoxicillinum Ac. clavulanicum  1g+0,2g,prosz. ds.rozt.d/wstrz,inf x 1fiol</t>
  </si>
  <si>
    <t>1,2g x 1fiolka</t>
  </si>
  <si>
    <t>3.3</t>
  </si>
  <si>
    <t>Amoxicillinum Ac. clavulanicum  875mg+125mg . 14 szt.</t>
  </si>
  <si>
    <t>1 g x 14szt</t>
  </si>
  <si>
    <t>3.4</t>
  </si>
  <si>
    <t>Ampicillinum proszek do przygotowania roztw 0,5 g</t>
  </si>
  <si>
    <t>0,5 g x 1 fiol.</t>
  </si>
  <si>
    <t>3.5</t>
  </si>
  <si>
    <t>Ampicillinum proszek do przygotowania roztw 1 g</t>
  </si>
  <si>
    <t>3.6</t>
  </si>
  <si>
    <t>Ceftriakson 1g,prosz.d/sp. roztw.d/wstrz,inf.,1fiol</t>
  </si>
  <si>
    <t>1,0g x 1fiolka</t>
  </si>
  <si>
    <t>3.7</t>
  </si>
  <si>
    <t>Cefuroxime  proszek do sporz. roztw. do wstrz. 1,5 g  1 fiolka</t>
  </si>
  <si>
    <t>1,5 g x 1 fiol.</t>
  </si>
  <si>
    <t>3.8</t>
  </si>
  <si>
    <t>Clarithromycin proszek do sporz. roztw. do inf. 500 mg  1fiolka 20 ml</t>
  </si>
  <si>
    <t>0,5 g x 1fiol</t>
  </si>
  <si>
    <t>3.9</t>
  </si>
  <si>
    <t>Clarithromycin 500 mg 14 szt.</t>
  </si>
  <si>
    <t>0,5g x 14szt</t>
  </si>
  <si>
    <t>3.10</t>
  </si>
  <si>
    <t>Colistimethatum natricum proszek do sporz. roztw. do wstrz.1 000 000 j.m.20 fiolek</t>
  </si>
  <si>
    <t>1mln j.m. X 20 fiol.</t>
  </si>
  <si>
    <t>3.11</t>
  </si>
  <si>
    <t>Doxycyclinum hydrochloridum 100 mg 10 szt.</t>
  </si>
  <si>
    <t>0,1 g x 10 szt.</t>
  </si>
  <si>
    <t>Razem  wartość Część nr 3</t>
  </si>
  <si>
    <t>Zamawiający wymaga aby produkty lecznicze 3.4, 3.5 były od tego samego producenta</t>
  </si>
  <si>
    <t>Część nr 4  - Dostawy leków p/prątkowych</t>
  </si>
  <si>
    <t>podatek%</t>
  </si>
  <si>
    <t>4.1</t>
  </si>
  <si>
    <t>Ethambutolum 250 mg 250 szt.</t>
  </si>
  <si>
    <t>0,25 g x 250 szt.</t>
  </si>
  <si>
    <t>4.2</t>
  </si>
  <si>
    <t>Isoniazidum 100 mg 250 szt.</t>
  </si>
  <si>
    <t>0,1 g x 250 szt.</t>
  </si>
  <si>
    <t>4.3</t>
  </si>
  <si>
    <t>Pyrazinamide
 500 mg 250 szt.</t>
  </si>
  <si>
    <t>0,5 g x 250 szt.</t>
  </si>
  <si>
    <t>4.4</t>
  </si>
  <si>
    <t>Rifampicinum 150 mg + Izoniazidum 100mg 100 szt.</t>
  </si>
  <si>
    <t>0,15 g + 0,1 g x  100 szt.</t>
  </si>
  <si>
    <t>4.5</t>
  </si>
  <si>
    <t>Rifampicinum 300mg + Izoniazidum 150mg 100 szt.</t>
  </si>
  <si>
    <t>0,3 g + 0,15 g x 100 szt</t>
  </si>
  <si>
    <t>4.6</t>
  </si>
  <si>
    <t>Rifampicinum 150 mg  100 szt.</t>
  </si>
  <si>
    <t>0,15 g x 100 szt.</t>
  </si>
  <si>
    <t>4.7</t>
  </si>
  <si>
    <t>Rifampicinum kaps. Twarde 300 mg 100 szt.</t>
  </si>
  <si>
    <t>0,3 g x 100 szt.</t>
  </si>
  <si>
    <t>4.8</t>
  </si>
  <si>
    <t xml:space="preserve">Streptomycinum proszek do sporz. roztw. do wstrz. 1 g 
</t>
  </si>
  <si>
    <t>1 g x 1 fiol</t>
  </si>
  <si>
    <t>4.9</t>
  </si>
  <si>
    <t xml:space="preserve">Tuberkulina roztw. do wstrz. 
2 T.U./0,1 ml,  10 fiolek 1,5 ml
</t>
  </si>
  <si>
    <t>2 T.U./0,1 ml x 10 fiolek 1,5 ml</t>
  </si>
  <si>
    <t>Razem  wartość Część nr 4</t>
  </si>
  <si>
    <t>Podpis osoby upoważnionej</t>
  </si>
  <si>
    <t>Część nr 5  - Dostawy środków odurzających</t>
  </si>
  <si>
    <t>5.1</t>
  </si>
  <si>
    <t>Fentanyl : system transdermalny  50 µg/h  plaster 5 szt.</t>
  </si>
  <si>
    <t>50 ug/h x 5 plastrów</t>
  </si>
  <si>
    <t>5.2</t>
  </si>
  <si>
    <t>Fentanyl : system transdermalny ; 25 µg/h  plaster 5 szt.</t>
  </si>
  <si>
    <t>25 ug/h x 5 plastrów</t>
  </si>
  <si>
    <t>5.3</t>
  </si>
  <si>
    <t>Fentanyl : system transdermalny ; 75 µg/h  plaster 5 szt.</t>
  </si>
  <si>
    <t>75 ug/h x 5 palstrów</t>
  </si>
  <si>
    <t>4.16</t>
  </si>
  <si>
    <t>5.4</t>
  </si>
  <si>
    <t>Morphinum roztw. do wstrz. 10 mg/ml 10 amp. 1 ml</t>
  </si>
  <si>
    <t>0,01 g/ml x 10 amp.</t>
  </si>
  <si>
    <t>4.17</t>
  </si>
  <si>
    <t>5.5</t>
  </si>
  <si>
    <t>Morphinum roztw. do wstrz. 20 mg/ml 10 amp. 1 ml</t>
  </si>
  <si>
    <t>0,02 g /ml x 10 amp.</t>
  </si>
  <si>
    <t>5.6</t>
  </si>
  <si>
    <t>Morphinum 20 mg tab. pow.</t>
  </si>
  <si>
    <t>20 mg x 60 szt</t>
  </si>
  <si>
    <t>5.7</t>
  </si>
  <si>
    <t>Morphinum 10 mg tab. o przed. / zmod.uwalnianiu</t>
  </si>
  <si>
    <t>10 mg x 60 szt</t>
  </si>
  <si>
    <t>5.8</t>
  </si>
  <si>
    <t>Morphinum  30 mg tab. o przed. / zmod.uwalnaniu</t>
  </si>
  <si>
    <t>30 mg x 60 szt</t>
  </si>
  <si>
    <t>Razem  wartość Część nr 5</t>
  </si>
  <si>
    <t>Część nr 6 - Dostawy leków psychotropowych</t>
  </si>
  <si>
    <t>6.1</t>
  </si>
  <si>
    <t>Buprenorphine  system transdermalny 52,5 µg/h  plaster 5 szt.</t>
  </si>
  <si>
    <t>52,5 ug/h x 5 plastrów</t>
  </si>
  <si>
    <t>6.2</t>
  </si>
  <si>
    <t>Buprenorphine  system transdermalny 70 µg/h  plaster 5 szt.</t>
  </si>
  <si>
    <t>70 ug/h x 5 plastrów</t>
  </si>
  <si>
    <t>6.3</t>
  </si>
  <si>
    <t>Buprenorphine system transdermalny 35 µg/h  plaster 5 szt.</t>
  </si>
  <si>
    <t>35 ug/h x 5 plastrów</t>
  </si>
  <si>
    <t>6.4</t>
  </si>
  <si>
    <t>Clonazepam  roztw. do wstrz. 1 mg/ml 10 amp. 1 ml</t>
  </si>
  <si>
    <t>1 mg/1ml
 X 10 amp</t>
  </si>
  <si>
    <t>6.5</t>
  </si>
  <si>
    <t xml:space="preserve">Clonazepam  0,5 mg </t>
  </si>
  <si>
    <t>0,5 mg x 30 tabl</t>
  </si>
  <si>
    <t>5.9</t>
  </si>
  <si>
    <t>6.6</t>
  </si>
  <si>
    <t>Clonazepamum 2 mg</t>
  </si>
  <si>
    <t>0,002 g x 30 tabl</t>
  </si>
  <si>
    <t>5.10</t>
  </si>
  <si>
    <t>6.7</t>
  </si>
  <si>
    <t>Diazepam roztw. do wstrz. 5 mg/ml  50 amp. 2 ml</t>
  </si>
  <si>
    <t xml:space="preserve"> 0,01 g/2 ml x 50 amp</t>
  </si>
  <si>
    <t>5.11</t>
  </si>
  <si>
    <t>6.8</t>
  </si>
  <si>
    <t>Diazepam 2 mg</t>
  </si>
  <si>
    <t>0,002 g x 20 tabl</t>
  </si>
  <si>
    <t>5.12</t>
  </si>
  <si>
    <t>6.9</t>
  </si>
  <si>
    <t>Diazepam 5 mg</t>
  </si>
  <si>
    <t>0,005 g x 20 tabl</t>
  </si>
  <si>
    <t>5.13</t>
  </si>
  <si>
    <t>6.10</t>
  </si>
  <si>
    <t>Estazolam 2 mg</t>
  </si>
  <si>
    <t>5.18</t>
  </si>
  <si>
    <t>6.11</t>
  </si>
  <si>
    <t>Nitrazepam 5 mg</t>
  </si>
  <si>
    <t>Razem  wartość Część nr  6</t>
  </si>
  <si>
    <t>Nr spr 20/ZP/2019</t>
  </si>
  <si>
    <t>Część nr  7 - Dostawy leków onkologicznych cz. 1</t>
  </si>
  <si>
    <t>7.1</t>
  </si>
  <si>
    <t>Pemetrexed proszek do sporz. konc. roztw. do inf. 100 mg  1 fiolka *</t>
  </si>
  <si>
    <t>0,1 g x 1 fiolka</t>
  </si>
  <si>
    <t>7.2</t>
  </si>
  <si>
    <t>Pemetrexed  proszek do sporz. konc. roztw. do inf. 500 mg  1 fiolka *</t>
  </si>
  <si>
    <t>0,5 g x 1 fiolka</t>
  </si>
  <si>
    <t>7.3</t>
  </si>
  <si>
    <t>Cisplatinum konc. do sporz. roztw. do inf. 1 mg/ml 1 fiolka 10 ml *</t>
  </si>
  <si>
    <t>0,01g/10ml x 1 fiol.</t>
  </si>
  <si>
    <t>7.4</t>
  </si>
  <si>
    <t>Cisplatinum konc. do sporz. roztw. do inf. 1 mg/ml 1 fiolka 50 ml *</t>
  </si>
  <si>
    <t>0,05g/50ml x 1 fiol.</t>
  </si>
  <si>
    <t>7.5</t>
  </si>
  <si>
    <t>Cisplatinum konc. do sporz. roztw. do inf. 1 mg/ml 1 fiolka 100 ml *</t>
  </si>
  <si>
    <t>0,1g/100ml x 1 fiol.</t>
  </si>
  <si>
    <t>7.6</t>
  </si>
  <si>
    <t>Etoposidum konc. do sporz. roztw. do inf. 20 mg/ml  1 fiolka 10 ml *</t>
  </si>
  <si>
    <t>0,2 g /10ml x 1 fiol</t>
  </si>
  <si>
    <t>7.7</t>
  </si>
  <si>
    <t>Etoposidum konc. do sporz. roztw. do inf. 20 mg/ml  1 fiolka 5 ml *</t>
  </si>
  <si>
    <t>0,1 g /5ml x 1 fiol</t>
  </si>
  <si>
    <t>7.8</t>
  </si>
  <si>
    <t>Etoposidum konc. do sporz. roztw. do inf. 20 mg/ml  1 fiolka 2,5 ml *</t>
  </si>
  <si>
    <t>0,05 g /2,5ml  x 1 fiol</t>
  </si>
  <si>
    <t xml:space="preserve">Vinorelbine konc. do sporz. roztw. do inf. 10 mg/ml  1 fiolka 1 ml *
</t>
  </si>
  <si>
    <t>0,01 g/ml x 1 fiol</t>
  </si>
  <si>
    <t>Vinorelbine konc. do sporz. roztw. do inf. 50 mg/ 5 ml  1 fiolka 5 ml *</t>
  </si>
  <si>
    <t>0,05 g/5 ml x 1 fiol</t>
  </si>
  <si>
    <t>Razem  wartość Część nr nr 7</t>
  </si>
  <si>
    <t>Zamawiający wymaga aby produkty lecznicze 7.1, 7.2, 7.3, 7.4, 7.5, 7.6, 7.7, 7.8 produktu leczniczego, których zgodnie z ChPL stabilność fizyko-chemiczna w fiolce po rekonstytucji lub po pierwszym pobraniu wynosi min. 72 h oraz stabilność fizyko-chemiczna przygotowanego, gotowego do podania roztworu wynosi min.  24h przy założeniu, że zarówno pobrania jak i rozcieńczenia dokonano w kontrolowanych, walidowanych warunkach z zachowaniem zasad aseptyki.</t>
  </si>
  <si>
    <t>Zamawiający wymaga aby produkty lecznicze 7.1, 7.2 były od tego samego producenta</t>
  </si>
  <si>
    <t>Zamawiający wymaga aby produkty lecznicze 7.3, 7.4 i 7.5 były od tego samego producenta</t>
  </si>
  <si>
    <t>Zamawiający wymaga aby produkty lecznicze 7.6, 7.7 i 7.8 były od tego samego producenta</t>
  </si>
  <si>
    <t>* Odbiorca Wojewódzki Szpital Specjalistyczyny SP ZOZ nr 3 w Rybniku ul. Energetyków 46 dotyczy zamówień dla szpitala w Pilchowicach</t>
  </si>
  <si>
    <t>Część nr 8 - Dostawy leków onkologicznych cz. 2</t>
  </si>
  <si>
    <t>podatek</t>
  </si>
  <si>
    <t>producent</t>
  </si>
  <si>
    <t>8.1</t>
  </si>
  <si>
    <t>Aprepitantum kaps. Twarde 80 mg + 125 mg  2 szt. + 1 szt.</t>
  </si>
  <si>
    <t>0,08 g+0,125 g x 3 kaps.</t>
  </si>
  <si>
    <t>8.2</t>
  </si>
  <si>
    <t>Carboplatinum konc. do sporz. roztw. do inf. 10 mg/ml  1 fiolka 15 ml *</t>
  </si>
  <si>
    <t>0,15 g/15ml x 1 fiolka</t>
  </si>
  <si>
    <t>8.3</t>
  </si>
  <si>
    <t>Carboplatinum konc. do sporz. roztw. do inf. 10 mg/ml  1 fiolka 45 ml*</t>
  </si>
  <si>
    <t>0,45 g /45ml x 1 fiol</t>
  </si>
  <si>
    <t>8.4</t>
  </si>
  <si>
    <t>Carboplatinum konc. do sporz. roztw. do inf. 10 mg/ml  1 fiolka 5 ml*</t>
  </si>
  <si>
    <t>0,05 g /5ml  x 1 fiol</t>
  </si>
  <si>
    <t>8.5</t>
  </si>
  <si>
    <t>Carboplatinum konc. do sporz. roztw. do inf. 10 mg/ml  1 fiolka 60 ml*</t>
  </si>
  <si>
    <t>0,6 g/60ml x 1 fiol</t>
  </si>
  <si>
    <t>8.9</t>
  </si>
  <si>
    <t>8.6</t>
  </si>
  <si>
    <t>Docetaksel : konc. do sporz. roztw. do inf. 20 mg/ml  1 fiolka 1 ml*</t>
  </si>
  <si>
    <t>0,02 g /1ml x 1 fiol</t>
  </si>
  <si>
    <t>8.10</t>
  </si>
  <si>
    <t>8.7</t>
  </si>
  <si>
    <t>Docetaksel : konc. do sporz. roztw. do inf. 20 mg/ml  1 fiolka 4 ml*</t>
  </si>
  <si>
    <t>0,08 g/4ml x 1 fiol</t>
  </si>
  <si>
    <t>8.8</t>
  </si>
  <si>
    <t>Docetaksel : konc. do sporz. roztw. do inf. 20 mg/ml  1 fiolka 8 ml*</t>
  </si>
  <si>
    <t>0,16 g/8ml x fiol</t>
  </si>
  <si>
    <t>8.14</t>
  </si>
  <si>
    <t>Gemcytabine  konc. do sporz. roztw. do inf. 100 mg/ml   1 fiolka 10 ml*</t>
  </si>
  <si>
    <t>1g /10ml x 1 fiol</t>
  </si>
  <si>
    <t>8.15</t>
  </si>
  <si>
    <t>Gemcytabine konc. do sporz. roztw. do inf. 100 mg/ml   1 fiolka 2 ml*</t>
  </si>
  <si>
    <t>0,2 g /2ml x 1 fiol</t>
  </si>
  <si>
    <t>8.16</t>
  </si>
  <si>
    <t>8.11</t>
  </si>
  <si>
    <t>Ondasetronum roztw. do wstrz.  2 mg/ml
   5 amp. 4 ml</t>
  </si>
  <si>
    <t>0,008 g/4ml x 5 apm.</t>
  </si>
  <si>
    <t>8.17</t>
  </si>
  <si>
    <t>8.12</t>
  </si>
  <si>
    <t>Ondasetronum tabl. powl. 8 mg 10 szt.</t>
  </si>
  <si>
    <t>0,008 g x 10 tabl.</t>
  </si>
  <si>
    <t>8.20</t>
  </si>
  <si>
    <t>8.13</t>
  </si>
  <si>
    <t>Topotecanum konc. do sporz. roztw. do inf.  1 mg/ml 1 fiol. 1 ml*</t>
  </si>
  <si>
    <t>0,001g/1ml x 1 fiol</t>
  </si>
  <si>
    <t>8.21</t>
  </si>
  <si>
    <t>Topotecanum konc. do sporz. roztw. do inf.  1 mg/ml 1 fiol. 4 ml*</t>
  </si>
  <si>
    <t>0,004g/4ml x 1 fiol</t>
  </si>
  <si>
    <t>Netupitant 300mg + Palonosetron 0,5mg</t>
  </si>
  <si>
    <t>300mg+0,5mgx 1 kaps.</t>
  </si>
  <si>
    <t xml:space="preserve">Zolendronic Acid </t>
  </si>
  <si>
    <t>4mg/5ml a 1 fiol</t>
  </si>
  <si>
    <t>Razem  wartość Część nr 8</t>
  </si>
  <si>
    <t>Zamawiający wymaga aby produkty lecznicze 8.2 – 8.5 były od tego samego producenta</t>
  </si>
  <si>
    <t>Zamawiający wymaga aby produkty lecznicze 8.6 – 8.8 były od tego samego producenta</t>
  </si>
  <si>
    <t>Zamawiający wymaga aby produkty lecznicze 8.9 – 8.10 były od tego samego producenta</t>
  </si>
  <si>
    <t>Zamawiający wymaga aby produkty lecznicze 8.13 – 8.14 były od tego samego producenta</t>
  </si>
  <si>
    <t>Nr spr 13/ZP/2018</t>
  </si>
  <si>
    <t>Część nr  8 - Dostawy leków onkologicznych cz. 3 - Vinorelbina</t>
  </si>
  <si>
    <t>8.1*</t>
  </si>
  <si>
    <t xml:space="preserve">Vinorelbine konc. do sporz. roztw. do inf. 10 mg/ml  10 fiolek 1 ml *
</t>
  </si>
  <si>
    <t>0,01 g/ml x 10 fiol</t>
  </si>
  <si>
    <t>8.2*</t>
  </si>
  <si>
    <t>Vinorelbine konc. do sporz. roztw. do inf. 50 mg/ 5 ml  10 fiolek 5 ml *</t>
  </si>
  <si>
    <t>0,05 g/5 ml x 10 fiol</t>
  </si>
  <si>
    <t>Zamawiający wymaga aby produkty 8.1, 8.2 były od tego samego producenta, oraz aby zgodnie z ChPL stabilność fizyko-chemiczna po rozcieńczeniu wynosiła minimum 48 h.</t>
  </si>
  <si>
    <t>Podpis osoby upoważninej</t>
  </si>
  <si>
    <t>Część nr  9 – Dostawy leków onkologicznych cz. 3 – Gefitynib</t>
  </si>
  <si>
    <t>9.1.</t>
  </si>
  <si>
    <t>Gefitynibum</t>
  </si>
  <si>
    <t>250 mg x 30 szt.</t>
  </si>
  <si>
    <t>1360,80</t>
  </si>
  <si>
    <t>Razem  wartość Część nr 9</t>
  </si>
  <si>
    <t>Część nr  10 - Dostawy leków onkologicznych cz. 4 - Darbepoetin</t>
  </si>
  <si>
    <t>ilość opakowan na 12 miesiące</t>
  </si>
  <si>
    <t>10.1.</t>
  </si>
  <si>
    <t>Darbepoetin alfa  roztw. do wstrz.   500 µg/ml   1 amp.-strzyk</t>
  </si>
  <si>
    <t>500 µg/ml x 1 amp.-strzy</t>
  </si>
  <si>
    <t>Część nr  11 - Dostawy leków onkolgicznych cz. 5 - czynniki wzrostu</t>
  </si>
  <si>
    <t>13.2</t>
  </si>
  <si>
    <t>11.1</t>
  </si>
  <si>
    <t>Filigrastim roztw. do wstrz. i inf.48 mln j./0,5 ml 1 amp.-strzyk. 0,5 ml</t>
  </si>
  <si>
    <t>48 mln j./0,5 ml x 1 amp.-strzyk 0,5ml</t>
  </si>
  <si>
    <t>13.3</t>
  </si>
  <si>
    <t>11.2</t>
  </si>
  <si>
    <t>Lipegfilgrastim roztw. do wstrzyk. 6 mg/0,6 ml</t>
  </si>
  <si>
    <t>6 mg/0,6 ml x 1 amp.-strzyk. 0,6 ml</t>
  </si>
  <si>
    <t>11.3</t>
  </si>
  <si>
    <t xml:space="preserve">Pegfilgrastim roztw. do wstrz. 6 mg/0,6 ml </t>
  </si>
  <si>
    <t>6 mg/0,6 ml x 1 amp.-strzyk.</t>
  </si>
  <si>
    <t>Razem  wartość Część nr 10</t>
  </si>
  <si>
    <t>Część nr  12 - Dostawy leków onkologicznych cz. 6 - NIWOLUMAB*</t>
  </si>
  <si>
    <t>12.1.</t>
  </si>
  <si>
    <t>NIWOLUMAB koncentrat do sporządzania roztworu do infuzji 10mg/ml a 4 ml*</t>
  </si>
  <si>
    <t>10 mg/ml a 4 ml (40mg)</t>
  </si>
  <si>
    <t>12.2.</t>
  </si>
  <si>
    <t>NIWOLUMAB koncentrat do sporządzania roztworu do infuzji 10mg/ml a 10 ml*</t>
  </si>
  <si>
    <t>10 mg/ml a 10 ml (100mg)</t>
  </si>
  <si>
    <t>Razem  wartość Część nr 12</t>
  </si>
  <si>
    <t>*</t>
  </si>
  <si>
    <t>Odbiorca Wojewódzki Szpital Specjalistyczyny SP ZOZ nr 3 w Rybniku ul. Energetyków 46 dotyczy zamówień dla szpitala w Pilchowicach</t>
  </si>
  <si>
    <t>Cześć nr  13 - leków onkologicznych cz. 7- VARGATEF</t>
  </si>
  <si>
    <t>13.1</t>
  </si>
  <si>
    <t>Vargatef 100 mg x 120 sztuk</t>
  </si>
  <si>
    <t>100mg / 120 kaps</t>
  </si>
  <si>
    <t>Vargatef 150 mg x 60 sztuk</t>
  </si>
  <si>
    <t>150mg / 60 kaps</t>
  </si>
  <si>
    <t>Vargatef 100 mg x 60 sztuk</t>
  </si>
  <si>
    <t>100mg / 60 kaps</t>
  </si>
  <si>
    <t>Razem  wartość Część nr 13</t>
  </si>
  <si>
    <t>Część 14 - Dostawy leku Nadroparin calcium</t>
  </si>
  <si>
    <t>14.1</t>
  </si>
  <si>
    <t>Nadroparin calcium  roztw. do wstrz.  47 500 j.m./5 ml    10 fiolek 5 ml</t>
  </si>
  <si>
    <t>47 500 j.m/ 5ml x 10 fiol</t>
  </si>
  <si>
    <t>Razem  wartość Część nr 14</t>
  </si>
  <si>
    <t>Część nr 15 - Dostawy leków różnych cz. 1</t>
  </si>
  <si>
    <t>cena jedn netto za opakowanie</t>
  </si>
  <si>
    <t>15.1</t>
  </si>
  <si>
    <t>Acidum folicum 0,015 g</t>
  </si>
  <si>
    <t>0,015 g x 30 szt.</t>
  </si>
  <si>
    <t>15.2</t>
  </si>
  <si>
    <t xml:space="preserve">Acidum folicum  400 µg </t>
  </si>
  <si>
    <t>1 op. = 30 szt.</t>
  </si>
  <si>
    <t>15.3</t>
  </si>
  <si>
    <t>Acidum tranexamicum 500 mg</t>
  </si>
  <si>
    <t>500mgx20 szt.</t>
  </si>
  <si>
    <t>15.4</t>
  </si>
  <si>
    <t>Allopurinolum 0,3 g</t>
  </si>
  <si>
    <t>0,3 g x 30 szt.</t>
  </si>
  <si>
    <t>15.5</t>
  </si>
  <si>
    <t>Allopurinolum  100 mg</t>
  </si>
  <si>
    <t>1 op = 50 szt</t>
  </si>
  <si>
    <t>15.6</t>
  </si>
  <si>
    <t>Aluminii acetotartras 1 g</t>
  </si>
  <si>
    <t>1 g x 6 szt.</t>
  </si>
  <si>
    <t>15.7</t>
  </si>
  <si>
    <t>Amlodipinum 10 mg 30 szt.</t>
  </si>
  <si>
    <t>0,01 g x 30 szt.</t>
  </si>
  <si>
    <t>15.8</t>
  </si>
  <si>
    <t>Amlodipinum 5 mg 30 szt.</t>
  </si>
  <si>
    <t>0,005 g x 30 szt.</t>
  </si>
  <si>
    <t>15.9</t>
  </si>
  <si>
    <t>Bisacodylum tabl dojelitowe, 5 mg</t>
  </si>
  <si>
    <t>1 op. = 20 szt.</t>
  </si>
  <si>
    <t>15.10</t>
  </si>
  <si>
    <t xml:space="preserve">Bisoprolol fumarate  5 mg </t>
  </si>
  <si>
    <t>5 mg a 30 szt</t>
  </si>
  <si>
    <t>15.11</t>
  </si>
  <si>
    <t xml:space="preserve">Bisoprololum 10 mg </t>
  </si>
  <si>
    <t>1 op = 30 szt</t>
  </si>
  <si>
    <t>15.12</t>
  </si>
  <si>
    <t>Bisoprololum 2,5 mg</t>
  </si>
  <si>
    <t>15.13</t>
  </si>
  <si>
    <t>Bromhexine hydrochloride 8 mg</t>
  </si>
  <si>
    <t>8 mg a 40 szt.</t>
  </si>
  <si>
    <t>15.14</t>
  </si>
  <si>
    <t>Captoprilum 0,0125 g</t>
  </si>
  <si>
    <t>0,0125 g x 30 szt</t>
  </si>
  <si>
    <t>15.15</t>
  </si>
  <si>
    <t>Clopidogrel 75 mg 28 szt.</t>
  </si>
  <si>
    <t>0,078 g x 28 szt.</t>
  </si>
  <si>
    <t>15.16</t>
  </si>
  <si>
    <t>Codeine phosphate, Sulfogaiacol (15 mg + 300 mg)</t>
  </si>
  <si>
    <t>10 szt.</t>
  </si>
  <si>
    <t>15.17</t>
  </si>
  <si>
    <t>Colchicinum 0,5 mg</t>
  </si>
  <si>
    <t>0,5 mg x 20 szt.</t>
  </si>
  <si>
    <t>15.18</t>
  </si>
  <si>
    <t>Dexamethasone 1 mg</t>
  </si>
  <si>
    <t>1 mg a 20szt.</t>
  </si>
  <si>
    <t>15.19</t>
  </si>
  <si>
    <t>Dexamethasone 4 mg</t>
  </si>
  <si>
    <t>4 mg a 20szt.</t>
  </si>
  <si>
    <t>15.20</t>
  </si>
  <si>
    <t>Dexamethasone 8 mg</t>
  </si>
  <si>
    <t>8 mg a 20szt.</t>
  </si>
  <si>
    <t>15.21</t>
  </si>
  <si>
    <t xml:space="preserve">Digoxinum 100 mcg </t>
  </si>
  <si>
    <t>15.22</t>
  </si>
  <si>
    <t>Diosminum 0,5 g</t>
  </si>
  <si>
    <t>0,5 g x 30 szt.</t>
  </si>
  <si>
    <t>15.23</t>
  </si>
  <si>
    <t>Doxepinum 10 mg</t>
  </si>
  <si>
    <t>15.24</t>
  </si>
  <si>
    <t>Ethamsylatum 250mg</t>
  </si>
  <si>
    <t>250 mg a 30 szt</t>
  </si>
  <si>
    <t>15.25</t>
  </si>
  <si>
    <t>Ferrous sulphate 105 mg</t>
  </si>
  <si>
    <t>105 mg a 30 szt.</t>
  </si>
  <si>
    <t>15.26</t>
  </si>
  <si>
    <t>Gliclazidum tabletki o zmodyf. / przedł. Uwal. 0,06 g</t>
  </si>
  <si>
    <t>15.27</t>
  </si>
  <si>
    <t>Gliclazidum tabletki o zmodyf. / przedł. uwal. 0,03 g</t>
  </si>
  <si>
    <t>0,03 g x 60 szt.</t>
  </si>
  <si>
    <t>15.28</t>
  </si>
  <si>
    <t>Ibuprofenum  0,2 g</t>
  </si>
  <si>
    <t xml:space="preserve">0,2 g x 60 szt. </t>
  </si>
  <si>
    <t>15.29</t>
  </si>
  <si>
    <t>Isosorbidi mononitras tabletki powlekane  o przedłużonym uwalnianiu, 60 mg</t>
  </si>
  <si>
    <t>15.30</t>
  </si>
  <si>
    <t>Isosorbidi mononitras tabletki powlekane 10 mg</t>
  </si>
  <si>
    <t>1 op.= 60 szt.</t>
  </si>
  <si>
    <t>15.31</t>
  </si>
  <si>
    <t>Isosorbidi mononitras tabletki powlekane 20 mg</t>
  </si>
  <si>
    <t>15.32</t>
  </si>
  <si>
    <t>Isosorbidi mononitras tabletki powlekane o przedłużonym uwalnianiu, 100 mg</t>
  </si>
  <si>
    <t>15.33</t>
  </si>
  <si>
    <t>Ketoprofenum 0,05 g</t>
  </si>
  <si>
    <t>0,05 g x 20 szt.</t>
  </si>
  <si>
    <t>15.34</t>
  </si>
  <si>
    <t>Levothyroxinum natricum  100 mcg</t>
  </si>
  <si>
    <t>1 op= 50 szt.</t>
  </si>
  <si>
    <t>15.35</t>
  </si>
  <si>
    <t>Levothyroxinum natricum  25 mcg</t>
  </si>
  <si>
    <t>15.36</t>
  </si>
  <si>
    <t>Levothyroxinum natricum  50 mcg</t>
  </si>
  <si>
    <t>15.37</t>
  </si>
  <si>
    <t>Levothyroxinum natricum 75 mcg</t>
  </si>
  <si>
    <t>15.38</t>
  </si>
  <si>
    <t>Magnesium hydroaspartate, Potassium hydroaspartate (17 mg + 45 mg)</t>
  </si>
  <si>
    <t>50 szt.</t>
  </si>
  <si>
    <t>15.39</t>
  </si>
  <si>
    <t>Mebendazolum</t>
  </si>
  <si>
    <t>100 mg 6 szt.</t>
  </si>
  <si>
    <t>15.40</t>
  </si>
  <si>
    <t>Natrii valproas + Acidum valproicum tabl. o przedł.uwaln. 200 mg + 87 mg</t>
  </si>
  <si>
    <t>200 mg + 87 mg x 30 szt.</t>
  </si>
  <si>
    <t>15.41</t>
  </si>
  <si>
    <t>Natrii valproas, Ac.valproicum tabl.o przedł.uwaln. 0,333g+0,145g</t>
  </si>
  <si>
    <t>0,333g+0,145g x 30 szt.</t>
  </si>
  <si>
    <t>15.42</t>
  </si>
  <si>
    <t>Nifuroxazidum  0,1 g</t>
  </si>
  <si>
    <t>0,1 g x 24 szt.</t>
  </si>
  <si>
    <t>15.43</t>
  </si>
  <si>
    <t>Paracetamol 500 mg</t>
  </si>
  <si>
    <t>0,5g a 1000 szt.</t>
  </si>
  <si>
    <t>15.44</t>
  </si>
  <si>
    <t xml:space="preserve">Phospholipids 300 mg </t>
  </si>
  <si>
    <t>300 mg a 50 szt.</t>
  </si>
  <si>
    <t>15.45</t>
  </si>
  <si>
    <t>Potassium chloride 600 mg</t>
  </si>
  <si>
    <t>600 mg a 100 szt.</t>
  </si>
  <si>
    <t>15.46</t>
  </si>
  <si>
    <t>Prednisone 10 mg</t>
  </si>
  <si>
    <t>10 mg a 20 szt.</t>
  </si>
  <si>
    <t>15.47</t>
  </si>
  <si>
    <t>Prednisone 5 mg</t>
  </si>
  <si>
    <t>5 mg a 100 szt.</t>
  </si>
  <si>
    <t>15.48</t>
  </si>
  <si>
    <t>Promazine hydrochloride 25 mg</t>
  </si>
  <si>
    <t>0,025 g a 60 szt</t>
  </si>
  <si>
    <t>15.49</t>
  </si>
  <si>
    <t>Promazini hydrochloridum 100 mg</t>
  </si>
  <si>
    <t>15.50</t>
  </si>
  <si>
    <t xml:space="preserve">Promazini hydrochloridum 50 mg </t>
  </si>
  <si>
    <t>15.51</t>
  </si>
  <si>
    <t>Proszek. Produkt wysokobiałkowy. Koncentrat białek mleka krowiego. Do postępowania dietetycznego w hipoproteinemii. 2,5 g proszku dostarcza 2,2 g białka.</t>
  </si>
  <si>
    <t>225 g</t>
  </si>
  <si>
    <t>15.52</t>
  </si>
  <si>
    <t>Saccharomyces boulardii kapsułki 0,25 g</t>
  </si>
  <si>
    <t>15.53</t>
  </si>
  <si>
    <t>Silibi mariani extr. Siccum 0,07 g</t>
  </si>
  <si>
    <t>0,07 g x 30 szt.</t>
  </si>
  <si>
    <t>15.54</t>
  </si>
  <si>
    <t>Simeticonum 0,04 g</t>
  </si>
  <si>
    <t>0,04 g x 100 szt.</t>
  </si>
  <si>
    <t>15.55</t>
  </si>
  <si>
    <t>Spironolactonum 0,025 g</t>
  </si>
  <si>
    <t>0,025 g x 100 szt.</t>
  </si>
  <si>
    <t>15.56</t>
  </si>
  <si>
    <t>Spironolactonum  0,1 g</t>
  </si>
  <si>
    <t>0,1 g x 20 szt.</t>
  </si>
  <si>
    <t>15.57</t>
  </si>
  <si>
    <t>Theophyllinum tabl.o przedł.uwaln. 0,3 g</t>
  </si>
  <si>
    <t>0,3 g x 50 szt.</t>
  </si>
  <si>
    <t>15.58</t>
  </si>
  <si>
    <t>Thiamazolum 10 mg</t>
  </si>
  <si>
    <t>15.59</t>
  </si>
  <si>
    <t>Tianeptinum  0,0125 g</t>
  </si>
  <si>
    <t>0,0125 g x 30 szt.</t>
  </si>
  <si>
    <t>15.60</t>
  </si>
  <si>
    <t>Tolperisone hydrochloride 50 mg</t>
  </si>
  <si>
    <t>50 mg x 30 szt</t>
  </si>
  <si>
    <t>15.61</t>
  </si>
  <si>
    <t>Valsartanum 160 mg</t>
  </si>
  <si>
    <t>160 mg a 28 szt</t>
  </si>
  <si>
    <t>15.62</t>
  </si>
  <si>
    <t>Valsartanum 80 mg</t>
  </si>
  <si>
    <t>80 mg a 28 szt</t>
  </si>
  <si>
    <t>15.63</t>
  </si>
  <si>
    <t>Valsartanum, hydrochlorothiazydum</t>
  </si>
  <si>
    <t>80mg + 12,5mg a 28 szt</t>
  </si>
  <si>
    <t>15.64</t>
  </si>
  <si>
    <t>160mg + 12,5mg a 28 szt</t>
  </si>
  <si>
    <t>15.65</t>
  </si>
  <si>
    <t>160mg + 25mg a 28 szt</t>
  </si>
  <si>
    <t>15.66</t>
  </si>
  <si>
    <t>Vinpocetinum 5 mg</t>
  </si>
  <si>
    <t xml:space="preserve">5 mg x 100 szt. </t>
  </si>
  <si>
    <t>15.67</t>
  </si>
  <si>
    <t>Methylprednisolone</t>
  </si>
  <si>
    <t>4 mg x 30 szt.</t>
  </si>
  <si>
    <t>15.68</t>
  </si>
  <si>
    <t>16 mg x 30 szt.</t>
  </si>
  <si>
    <t>15.69</t>
  </si>
  <si>
    <t>Paracetamol 0,01g/ml a 100 ml</t>
  </si>
  <si>
    <t>1g/100ml x 10 szt.</t>
  </si>
  <si>
    <t>15.70</t>
  </si>
  <si>
    <t>Amitriptyline hydrochloride</t>
  </si>
  <si>
    <t>15.71</t>
  </si>
  <si>
    <t>25 mg x 60</t>
  </si>
  <si>
    <t>15.72</t>
  </si>
  <si>
    <t>Gabapentin 300 mg</t>
  </si>
  <si>
    <t>300 mg x 100 szt</t>
  </si>
  <si>
    <t>15.73</t>
  </si>
  <si>
    <t>Gabapentin 100 mg</t>
  </si>
  <si>
    <t>100 mg x 100 szt</t>
  </si>
  <si>
    <t>15.74</t>
  </si>
  <si>
    <t>Finasteride 5 mg</t>
  </si>
  <si>
    <t>5 mg x 30 szt</t>
  </si>
  <si>
    <t>15.75</t>
  </si>
  <si>
    <t>Tamsulosin hydrochloride 0,4 mg</t>
  </si>
  <si>
    <t>0,4 mg x 90 szt</t>
  </si>
  <si>
    <t>15.76</t>
  </si>
  <si>
    <t>Albumini humani solutio</t>
  </si>
  <si>
    <t>200 mg/ml - 1 fiol.a 50ml</t>
  </si>
  <si>
    <t>15.77</t>
  </si>
  <si>
    <t>Chlorprothixeni hydrochloridum 50 mg</t>
  </si>
  <si>
    <t>50 mg x 50 szt</t>
  </si>
  <si>
    <t>15.78</t>
  </si>
  <si>
    <t>Citalopramum 20 mg</t>
  </si>
  <si>
    <t>20 mg x 28 szt</t>
  </si>
  <si>
    <t>15.79</t>
  </si>
  <si>
    <t>Perazinum 100 mg</t>
  </si>
  <si>
    <t>100 mg x 30 szt</t>
  </si>
  <si>
    <t>15.80</t>
  </si>
  <si>
    <t>Perazinum 50 mg</t>
  </si>
  <si>
    <t>15.81</t>
  </si>
  <si>
    <t>Perazinum 25 mg</t>
  </si>
  <si>
    <t>25 mg x 50 szt</t>
  </si>
  <si>
    <t>15.82</t>
  </si>
  <si>
    <t>Sertralinum 50 mg</t>
  </si>
  <si>
    <t>15.83</t>
  </si>
  <si>
    <t>Quetiapinum 25 mg</t>
  </si>
  <si>
    <t>25 mg x 30 szt</t>
  </si>
  <si>
    <t>15.84</t>
  </si>
  <si>
    <t>Quetiapinum 100 mg</t>
  </si>
  <si>
    <t>100 mg x 60 szt</t>
  </si>
  <si>
    <t>15.85</t>
  </si>
  <si>
    <t>Timonacicum 100 mg</t>
  </si>
  <si>
    <t>Razem  wartość Część nr 15</t>
  </si>
  <si>
    <t>Zamawiający wymaga produktów leczniczych a nie suplementów diety, za wyjątkiem produktu nr</t>
  </si>
  <si>
    <t>15.51 – dietetyczny środek spożywczy do specjalnego przeznaczenia medycznego</t>
  </si>
  <si>
    <t>Część nr 16 - Dostawy leków różnych cz. 2</t>
  </si>
  <si>
    <t>16.2</t>
  </si>
  <si>
    <t>16.1</t>
  </si>
  <si>
    <t>Budesonidum  proszek do inh. w kaps. twardej  400 mcg  60 szt. + inhalator</t>
  </si>
  <si>
    <t>400ug x 60 dawek</t>
  </si>
  <si>
    <t>16.4</t>
  </si>
  <si>
    <t xml:space="preserve">Budesonidum  zawiesina do nebulizacji  500 µg/ml   </t>
  </si>
  <si>
    <t>500ug/ml x 20 poj. 2ml</t>
  </si>
  <si>
    <t>16.6</t>
  </si>
  <si>
    <t>16.3</t>
  </si>
  <si>
    <t>Ciclesonidum aerozol inhalacyjny160 mcg/dawkę inh</t>
  </si>
  <si>
    <t>1 op = 60 dawek</t>
  </si>
  <si>
    <t>Ambroxol hydrochloride 7,5mg/1ml</t>
  </si>
  <si>
    <t>1 op = 100 ml</t>
  </si>
  <si>
    <t>16.10</t>
  </si>
  <si>
    <t>16.5</t>
  </si>
  <si>
    <t>Salbutamolum  roztw. do nebulizacji  2 mg/ml  (0,2%) 20 amp. 2,5 ml</t>
  </si>
  <si>
    <t>0,005 g/2,5 ml x 20 amp.</t>
  </si>
  <si>
    <t>16.11</t>
  </si>
  <si>
    <t>Salbutamolum aer.wziewny,zawiesina 0,1 mg/daw.</t>
  </si>
  <si>
    <t>0,1 mg/daw. x 1 op.(200 daw.)</t>
  </si>
  <si>
    <t>16.12</t>
  </si>
  <si>
    <t>16.7</t>
  </si>
  <si>
    <t>Salmeterol  proszek do inh. w kaps. twardej  50 µg/dawkę  60 szt</t>
  </si>
  <si>
    <t>50 ug/dawkę x 60 dawek</t>
  </si>
  <si>
    <t>16.8</t>
  </si>
  <si>
    <t>Ipratropii bromidum płyn do inh. z nebulizatora  250 µg/ml  but. 20 ml</t>
  </si>
  <si>
    <t>250ug/ml x 1 but. 20ml</t>
  </si>
  <si>
    <t>Razem  wartość Część nr 16</t>
  </si>
  <si>
    <t>Część nr 17 - Dostawy leków różnych  cz. 3</t>
  </si>
  <si>
    <t>17.1</t>
  </si>
  <si>
    <t xml:space="preserve">Allantoin, Dexpanthenol (20mg + 50mg) maść  </t>
  </si>
  <si>
    <t>30 g</t>
  </si>
  <si>
    <t>17.3</t>
  </si>
  <si>
    <t>17.2</t>
  </si>
  <si>
    <t>Glyceroli trinitras aer.do st.podjęzk. 0,4 mg/daw.</t>
  </si>
  <si>
    <t>0,4 mg/daw. x 11 g (200 dawek)</t>
  </si>
  <si>
    <t>17.5</t>
  </si>
  <si>
    <t>Bisacodylum czop.doodbyt. 0,01 g</t>
  </si>
  <si>
    <t>0,01 g x 5 czop</t>
  </si>
  <si>
    <t>17.7</t>
  </si>
  <si>
    <t>17.4</t>
  </si>
  <si>
    <t>Chloramphenicol, maść, 20 mg/g, tuba 5 g</t>
  </si>
  <si>
    <t>20 mg/g, tuba 5 g</t>
  </si>
  <si>
    <t>17.8</t>
  </si>
  <si>
    <t>Chlorpromazinum krople 0,04 g/1g</t>
  </si>
  <si>
    <t>0,04 g/1g x 10 g</t>
  </si>
  <si>
    <t>17.9</t>
  </si>
  <si>
    <t>17.6</t>
  </si>
  <si>
    <t>Cholini salicylas krople do uszu 0,2 g/g</t>
  </si>
  <si>
    <t>0,2 g/g x 10 g</t>
  </si>
  <si>
    <t>17.12</t>
  </si>
  <si>
    <t>Clotrimazol 1% krem 20g</t>
  </si>
  <si>
    <t>20 g</t>
  </si>
  <si>
    <t>17.13</t>
  </si>
  <si>
    <t>Consolida regalis, płyn do stos. na skórę, 834 mg/ml, but. 100 g</t>
  </si>
  <si>
    <t>834 mg/ml, but. 100 g</t>
  </si>
  <si>
    <t>17.14</t>
  </si>
  <si>
    <t>Crotamiton 10% maść 40g</t>
  </si>
  <si>
    <t>40g</t>
  </si>
  <si>
    <t>17.15</t>
  </si>
  <si>
    <t>17.10</t>
  </si>
  <si>
    <t>Crotamitonum płyn do stosowania na skórę, 100mg/g</t>
  </si>
  <si>
    <t>1 op=butelka 100g</t>
  </si>
  <si>
    <t>17.16</t>
  </si>
  <si>
    <t>17.11</t>
  </si>
  <si>
    <t>Cyto-fix utrwal. Do prób cytolog. 150Ml</t>
  </si>
  <si>
    <t>150 ml</t>
  </si>
  <si>
    <t>17.17</t>
  </si>
  <si>
    <t>Glyceroli suppositoria - 2 g</t>
  </si>
  <si>
    <t>2 g x 10 czop.</t>
  </si>
  <si>
    <t>17.18</t>
  </si>
  <si>
    <t>Heparin sodium 1000 j.m./g</t>
  </si>
  <si>
    <t>1 op.= tuba 50 g</t>
  </si>
  <si>
    <t>17.19</t>
  </si>
  <si>
    <t>Hydrocortisonum krem 0,01 g/1g</t>
  </si>
  <si>
    <t>0,01 g/1g x 15 g</t>
  </si>
  <si>
    <t>17.20</t>
  </si>
  <si>
    <t>Lactulose 9,75g/15ml</t>
  </si>
  <si>
    <t>9,75g/15ml a 1 l</t>
  </si>
  <si>
    <t>17.21</t>
  </si>
  <si>
    <t>Lidocainum aer.,roztw. 10 %</t>
  </si>
  <si>
    <t xml:space="preserve">1 op = 38 g </t>
  </si>
  <si>
    <t>17.22</t>
  </si>
  <si>
    <t>Lidocainum żel 0,02g/g</t>
  </si>
  <si>
    <t>0,02g/g x 30 g (tuba z kaniulą)</t>
  </si>
  <si>
    <t>17.23</t>
  </si>
  <si>
    <t>Maść zawierająca: kapsaicynę 0,05 g/100 g, kamforę 5,3 g/100 g terpentynę 9,7 g/100 g olejek eukaliptusowy 2,5g/100 g</t>
  </si>
  <si>
    <t>1 op = 30 g</t>
  </si>
  <si>
    <t>17.25</t>
  </si>
  <si>
    <t>Megestroli acetas 40mg/ml susp.  240 ml.</t>
  </si>
  <si>
    <t>1 op. = 240 ml</t>
  </si>
  <si>
    <t>17.26</t>
  </si>
  <si>
    <t>Mucopolisaccharidum polisulphatum maść 0,3 g/100g</t>
  </si>
  <si>
    <t>0,3 g/100g x 40 g</t>
  </si>
  <si>
    <t>17.29</t>
  </si>
  <si>
    <t>Natrii dihydrophosphas, Natrii hydrophos płyn doodbyt. (0,0322g+0,139g)/ml</t>
  </si>
  <si>
    <t>(0,0322g+0,139g)/ml x 150 ml</t>
  </si>
  <si>
    <t>17.30</t>
  </si>
  <si>
    <t>Novoscabin</t>
  </si>
  <si>
    <t>120 ml</t>
  </si>
  <si>
    <t>Paski do glukometru 50 pask.</t>
  </si>
  <si>
    <t>50 pask.</t>
  </si>
  <si>
    <t>17.24</t>
  </si>
  <si>
    <t xml:space="preserve">PC 30 V  płyn  </t>
  </si>
  <si>
    <t xml:space="preserve"> 1 op = 100 ml</t>
  </si>
  <si>
    <t xml:space="preserve">Płyn zwalczający wszy zawierający dimethicone </t>
  </si>
  <si>
    <t>Thrombin proszek i rozp. do sporz. roztw. do stos. Miejsc</t>
  </si>
  <si>
    <t>400 j.m. x 5 amp.</t>
  </si>
  <si>
    <t>17.27</t>
  </si>
  <si>
    <t xml:space="preserve">Vaselinum album (FP), maść, 30 g </t>
  </si>
  <si>
    <t>1 tubka x 30 g</t>
  </si>
  <si>
    <t>Razem  wartość Część nr 17</t>
  </si>
  <si>
    <t>17. 23</t>
  </si>
  <si>
    <t>Wykonawca zobowiązuje się zaopatrzyć zamawiającego w glukometry kompatybilne z zaoferowanymi paskami w ilości zaspakajającej potrzeby zamawiającego. Dodatkowo wykonawca zobowiązuje się przeprowadzić szkolenie personelu pielęgniarskiego i farmaceutycznego z prawidłowego użytkowania zaoferowanego produktu. Glukometry oraz paski, o których mowa maja zapewnić możliwość wykonania pomiaru stężenia glukozy we krwi: bez konieczności kodowania, być zgodne z normą EN ISO 15197:2015, posiadać możliwość oznaczania glikemii przed i po posiłku, umożliwiać automatyczny wyrzut paska oraz dawać możliwość wykonania pomiaru z użyciem krwi z alternatywnych miejsc nakłucia AST.</t>
  </si>
  <si>
    <t>Część nr 18 - Dostawy leków różnych cz. 4</t>
  </si>
  <si>
    <t>18.2</t>
  </si>
  <si>
    <t>18.1</t>
  </si>
  <si>
    <t>Amiodaroni hydrochloridum roztwór do wstrzykiwań, 50 mg/ml</t>
  </si>
  <si>
    <t>50 mg/ml x 5 amp x 3 ml</t>
  </si>
  <si>
    <t>18.4</t>
  </si>
  <si>
    <t>Calcii gluconas iniekcja 1 g/10ml</t>
  </si>
  <si>
    <t>1 g/10ml x 10 amp.</t>
  </si>
  <si>
    <t>18.5</t>
  </si>
  <si>
    <t>18.3</t>
  </si>
  <si>
    <t xml:space="preserve">Dexamethasonum natrium phosphas  roztw. do wstrz. 4 mg/ml  10 amp. 1 ml
</t>
  </si>
  <si>
    <t>0,004g/1ml x 10 amp</t>
  </si>
  <si>
    <t>18.6</t>
  </si>
  <si>
    <t xml:space="preserve">Dexamethasonum natrium phosphas  roztw. do wstrz. 4 mg/ml  10 amp. 2 ml
</t>
  </si>
  <si>
    <t>0,008g/2ml x 10 amp</t>
  </si>
  <si>
    <t>18.7</t>
  </si>
  <si>
    <t>Drotaverini hydrochloridum rozt.do wstrz.podsk/dom/doż 0,04 g/2ml</t>
  </si>
  <si>
    <t>0,04 g/2ml x 5 amp.a 2ml</t>
  </si>
  <si>
    <t>18.14</t>
  </si>
  <si>
    <t>Ethamsylatum roztwór do wstrzykiwań 125mg/ml x 50 amp</t>
  </si>
  <si>
    <t>0,125g/1ml a 2 ml</t>
  </si>
  <si>
    <t>18.15</t>
  </si>
  <si>
    <t>Ferric hydroxide dextran complex 0,1g/2ml</t>
  </si>
  <si>
    <t>0,1g/2ml 50 amp a 2 ml</t>
  </si>
  <si>
    <t>18.16</t>
  </si>
  <si>
    <t>18.8</t>
  </si>
  <si>
    <t xml:space="preserve">Hydrocortisonum hemisuccinas 
proszek i rozp. do sporz. roztw. do wstrz. i inf. 100 mg   5 fiolek + 5 amp. rozp.
</t>
  </si>
  <si>
    <t>0,1g/2ml x 5 amp</t>
  </si>
  <si>
    <t>18.17</t>
  </si>
  <si>
    <t>18.9</t>
  </si>
  <si>
    <t>Insulin aspart, 100 j.m./ml</t>
  </si>
  <si>
    <t>10 wkładów</t>
  </si>
  <si>
    <t>18.18</t>
  </si>
  <si>
    <t>18.10</t>
  </si>
  <si>
    <t>Insulin aspart, Insulin aspart protamine suspension, 100 j.m./ml, (30/70)</t>
  </si>
  <si>
    <t>30 / 70 x 10 wkładów</t>
  </si>
  <si>
    <t>18.19</t>
  </si>
  <si>
    <t>18.11</t>
  </si>
  <si>
    <t>Insulin human biphasic inj. 30/70 300j/3ml</t>
  </si>
  <si>
    <t xml:space="preserve">300 j.m./3ml a 10 wkładów </t>
  </si>
  <si>
    <t>18.20</t>
  </si>
  <si>
    <t>18.12</t>
  </si>
  <si>
    <t xml:space="preserve">Insulin human isophanum inj. 300J/3ml </t>
  </si>
  <si>
    <t>300 j. m./3ml a 10 wkładów</t>
  </si>
  <si>
    <t>18.26</t>
  </si>
  <si>
    <t>18.13</t>
  </si>
  <si>
    <t>Insulin human neutral inj. 300J/3ml</t>
  </si>
  <si>
    <t>300 j .m./3ml a 10 wkładów</t>
  </si>
  <si>
    <t>18.27</t>
  </si>
  <si>
    <t>Ketoprofen 0,1g/2ml (i.m. i.v)</t>
  </si>
  <si>
    <t>0,1g/2ml a 2ml a 10amp.</t>
  </si>
  <si>
    <t>Protaminum sulfas</t>
  </si>
  <si>
    <t>10mg/ml a 5 ml</t>
  </si>
  <si>
    <t>Salbutamolum inj.</t>
  </si>
  <si>
    <t>0,5mg/1ml a 10 amp. A 1 ml</t>
  </si>
  <si>
    <t xml:space="preserve">Theophyllinum </t>
  </si>
  <si>
    <t>20mg/ml; 10ml, 5 amp</t>
  </si>
  <si>
    <t>Thiamini, Pyridoxini, Cyanocobal. roztwór do wstrzykiwań domięśn (0,05g+0,05g+0,5mg)/</t>
  </si>
  <si>
    <t>(0,05g+0,05g+0,5mg)/ x 5 amp.</t>
  </si>
  <si>
    <t>Pantoprazolum proszek do sporządzania roztwo 0,04 g</t>
  </si>
  <si>
    <t>0,04 g x 1 fiol.</t>
  </si>
  <si>
    <t>Prednisolone hemisuccinate</t>
  </si>
  <si>
    <t>25 mg x 3 amp. proszku + 3 amp. rozp.</t>
  </si>
  <si>
    <t>18.21</t>
  </si>
  <si>
    <t>50 mg x 3 amp. proszku + 3 amp. rozp.</t>
  </si>
  <si>
    <t>Razem  wartość Część nr 18</t>
  </si>
  <si>
    <t>Część nr 19 - Dostawy leków różnych cz. 5</t>
  </si>
  <si>
    <t>19.1</t>
  </si>
  <si>
    <t>Acenocoumarolum   4 mg</t>
  </si>
  <si>
    <t>1 op = 60 szt</t>
  </si>
  <si>
    <t>19.2</t>
  </si>
  <si>
    <t>Acidum acetylsalicylicum  0,3 g tabletki</t>
  </si>
  <si>
    <t>300 mg x 20 szt</t>
  </si>
  <si>
    <t>19.3</t>
  </si>
  <si>
    <t>Acidum acetylsalicylicum tabl.dojelit. 0,075 g</t>
  </si>
  <si>
    <t xml:space="preserve">0,075 g x 60 szt. </t>
  </si>
  <si>
    <t>19.4</t>
  </si>
  <si>
    <t>Adrenalinum roztwór do wstrzykiwań 1mg/ml</t>
  </si>
  <si>
    <t>1 mg/1ml x 10 amp.a 1ml</t>
  </si>
  <si>
    <t>19.5</t>
  </si>
  <si>
    <t>Amiloridum, Hydrochlorothiazidum 5mg+0,05 g</t>
  </si>
  <si>
    <t>5mg+0,05 g x 50 szt.</t>
  </si>
  <si>
    <t>19.6</t>
  </si>
  <si>
    <t>Amiodaroni hydrochloridum  0,2 g</t>
  </si>
  <si>
    <t>0,2 g x 60 szt.</t>
  </si>
  <si>
    <t>19.7</t>
  </si>
  <si>
    <t>Antazolini mesilas inj. 0,1 g/2ml</t>
  </si>
  <si>
    <t>0,1 g/2ml x 10 amp.a 2ml</t>
  </si>
  <si>
    <t>19.8</t>
  </si>
  <si>
    <t>Ascorbic acid 0,5g/5ml</t>
  </si>
  <si>
    <t>0,5g/5ml a 10 amp.</t>
  </si>
  <si>
    <t>19.9</t>
  </si>
  <si>
    <t>Atorvastatin  20 mg</t>
  </si>
  <si>
    <t>19.10</t>
  </si>
  <si>
    <t>Atropini sulfas roztwór do wstrzykiwań 1 mg/ml</t>
  </si>
  <si>
    <t>1 mg/1ml 1 op = 10 amp po 1 ml</t>
  </si>
  <si>
    <t>19.11</t>
  </si>
  <si>
    <t>Barium sulfate zaw. 1 g/1ml</t>
  </si>
  <si>
    <t>1 g/1ml x 200 ml</t>
  </si>
  <si>
    <t>19.12</t>
  </si>
  <si>
    <t>Betahistinum  0,024 g</t>
  </si>
  <si>
    <t xml:space="preserve">0,024 g x 60 szt. </t>
  </si>
  <si>
    <t>19.13</t>
  </si>
  <si>
    <t>Carbamazepinum  0,2 g</t>
  </si>
  <si>
    <t>0,2 g x 50 szt</t>
  </si>
  <si>
    <t>19.14</t>
  </si>
  <si>
    <t>Carvedilolum  0,0125 g</t>
  </si>
  <si>
    <t xml:space="preserve">0,0125 g x 30 szt. </t>
  </si>
  <si>
    <t>19.15</t>
  </si>
  <si>
    <t xml:space="preserve">Carvedilolum 6,25 mg </t>
  </si>
  <si>
    <t>19.16</t>
  </si>
  <si>
    <t>Clemastinum 1 mg</t>
  </si>
  <si>
    <t>1 mg a 30 szt.</t>
  </si>
  <si>
    <t>19.17</t>
  </si>
  <si>
    <t>Clemastinum roztwór do wstrzykiwań 1 mg/ml</t>
  </si>
  <si>
    <t>1 op = 5 amp po 2 ml</t>
  </si>
  <si>
    <t>19.18</t>
  </si>
  <si>
    <t>Cyanocobalamin 1000mcg/2ml</t>
  </si>
  <si>
    <t>1000 mcg/2ml a 5 amp.</t>
  </si>
  <si>
    <t>19.19</t>
  </si>
  <si>
    <t>Dexamethasone 0,1 % krople do oczu</t>
  </si>
  <si>
    <t>1 mg/ml x  a 5 ml</t>
  </si>
  <si>
    <t>19.20</t>
  </si>
  <si>
    <t>Diclofenacum natricum 0,05 g</t>
  </si>
  <si>
    <t>0,05 g x 30 szt.</t>
  </si>
  <si>
    <t>19.21</t>
  </si>
  <si>
    <t>Diclofenacum natricum tabletki o przedłużonym uwalnianiu 100 mg</t>
  </si>
  <si>
    <t>1 op.= 20 szt.</t>
  </si>
  <si>
    <t>19.22</t>
  </si>
  <si>
    <t>Digoxinum rozt.do wstrz. 0,25 mg/ml</t>
  </si>
  <si>
    <t>0,25 mg/ml x 5 amp.a 2ml</t>
  </si>
  <si>
    <t>19.23</t>
  </si>
  <si>
    <t>Digoxinum  0,25 mg</t>
  </si>
  <si>
    <t>0,25 mg x 30 szt.</t>
  </si>
  <si>
    <t>19.24</t>
  </si>
  <si>
    <t>Dopamini hydrochloridum rozt.do wl.doż. 0,04 g/1ml</t>
  </si>
  <si>
    <t>0,04 g/1ml x 10 amp.a 5ml</t>
  </si>
  <si>
    <t>19.25</t>
  </si>
  <si>
    <t>Doxazosinum 4 mg</t>
  </si>
  <si>
    <t xml:space="preserve">4 mg x 30 szt. </t>
  </si>
  <si>
    <t>19.26</t>
  </si>
  <si>
    <t>Drotaverine hydrochloride 40 mg</t>
  </si>
  <si>
    <t>40 mg a 40 szt.</t>
  </si>
  <si>
    <t>19.27</t>
  </si>
  <si>
    <t>Enalaprili maleas 10 mg</t>
  </si>
  <si>
    <t>19.28</t>
  </si>
  <si>
    <t>Enalaprili maleas 5 mg</t>
  </si>
  <si>
    <t>19.29</t>
  </si>
  <si>
    <t>Formoterol  proszek do inh. 12 µg/dawkę 60 szt.</t>
  </si>
  <si>
    <t>12ug/ dawkę x 60 dawek</t>
  </si>
  <si>
    <t>19.30</t>
  </si>
  <si>
    <t>Furosemide 0,02g/2ml a 50 amp.</t>
  </si>
  <si>
    <t>0,02g/2ml a 50 amp.</t>
  </si>
  <si>
    <t>19.31</t>
  </si>
  <si>
    <t>Furosemide 40 mg</t>
  </si>
  <si>
    <t>40 mg a 30 szt</t>
  </si>
  <si>
    <t>19.32</t>
  </si>
  <si>
    <t>Glimepiridum 1 mg</t>
  </si>
  <si>
    <t>1 mg x 30 szt</t>
  </si>
  <si>
    <t>19.33</t>
  </si>
  <si>
    <t>Glimepiridum 2 mg</t>
  </si>
  <si>
    <t>19.34</t>
  </si>
  <si>
    <t>Glimepiridum 3 mg</t>
  </si>
  <si>
    <t>19.35</t>
  </si>
  <si>
    <t>Haloperidolum krop.doustne 2 mg/1ml</t>
  </si>
  <si>
    <t>2 mg/1ml x 10 ml</t>
  </si>
  <si>
    <t>19.36</t>
  </si>
  <si>
    <t xml:space="preserve">Heparinum  rozt.dowl.doż. 5000j.m./ml </t>
  </si>
  <si>
    <t>25 000j.m./5ml a 10 fiol.</t>
  </si>
  <si>
    <t>19.37</t>
  </si>
  <si>
    <t>Hydrochlorothiazidum 0,025 g</t>
  </si>
  <si>
    <t>0,025 g x 30 szt.</t>
  </si>
  <si>
    <t>19.38</t>
  </si>
  <si>
    <t>Hydrochlorothiazidum 12,5 mg</t>
  </si>
  <si>
    <t>19.39</t>
  </si>
  <si>
    <t>Hydroxizini hydrochloridum 10 mg</t>
  </si>
  <si>
    <t>19.40</t>
  </si>
  <si>
    <t>Hydroxyzini hydrochloridum 0,025 g</t>
  </si>
  <si>
    <t>19.41</t>
  </si>
  <si>
    <t>Indapamidum tabletki o przedłużonym uwalnianiu 1,5 mg</t>
  </si>
  <si>
    <t>19.42</t>
  </si>
  <si>
    <t>Lidocainum inj. 0,02 g/1ml</t>
  </si>
  <si>
    <t>0,02 g/1ml x 10 amp.a 2ml</t>
  </si>
  <si>
    <t>19.43</t>
  </si>
  <si>
    <t>0,02 g/1ml x 5 fiol. a 20ml</t>
  </si>
  <si>
    <t>19.44</t>
  </si>
  <si>
    <t>Loperamidum  2 mg</t>
  </si>
  <si>
    <t>2 mg x 30 szt.</t>
  </si>
  <si>
    <t>19.45</t>
  </si>
  <si>
    <t>Magnesii sulfas roztwór do wstrzykiwań, 200 mg/ml</t>
  </si>
  <si>
    <t>200 mg/ml x 10 amp.</t>
  </si>
  <si>
    <t>19.46</t>
  </si>
  <si>
    <t>Metamizolum natricum 1g/2ml a 2ml</t>
  </si>
  <si>
    <t>1g/2ml 5 amp a 2 ml</t>
  </si>
  <si>
    <t>19.47</t>
  </si>
  <si>
    <t>Metamizolum natricum 500 mg</t>
  </si>
  <si>
    <t>0,5 g a 12 szt</t>
  </si>
  <si>
    <t>19.48</t>
  </si>
  <si>
    <t>Metamizolum natricum inj. 2,5 g/5ml</t>
  </si>
  <si>
    <t>2,5 g/5ml x 5 amp.a 5ml</t>
  </si>
  <si>
    <t>19.49</t>
  </si>
  <si>
    <t>Metformini hydrochloridum  0,5 g</t>
  </si>
  <si>
    <t xml:space="preserve">0,5 g x 90 szt. </t>
  </si>
  <si>
    <t>19.50</t>
  </si>
  <si>
    <t>Metformini hydrochloridum 1000 mg</t>
  </si>
  <si>
    <t>1 op.= 90 szt.</t>
  </si>
  <si>
    <t>19.51</t>
  </si>
  <si>
    <t>Metformini hydrochloridum  850 mg</t>
  </si>
  <si>
    <t>19.52</t>
  </si>
  <si>
    <t>Metoclopramidum inj. 0,01g/2ml 5 amp.</t>
  </si>
  <si>
    <t>0,01g/2ml a 5 amp.</t>
  </si>
  <si>
    <t>19.53</t>
  </si>
  <si>
    <t>Metoclopramidum 0,01 g</t>
  </si>
  <si>
    <t>0,01 g x 50 szt.</t>
  </si>
  <si>
    <t>19.54</t>
  </si>
  <si>
    <t>Metoprolol roztwór do wstrzykiwań dozylnych 5 mg/5 ml</t>
  </si>
  <si>
    <t>1 op.= 5 amp</t>
  </si>
  <si>
    <t>19.55</t>
  </si>
  <si>
    <t>Metoprololi succinas tabletki o przedłużonym uwalnianiu 47,5 mg</t>
  </si>
  <si>
    <t>47,5 mg a 28 szt</t>
  </si>
  <si>
    <t>19.56</t>
  </si>
  <si>
    <t>Metoprololi tartras 0,05 g</t>
  </si>
  <si>
    <t>19.57</t>
  </si>
  <si>
    <t>Montelukastum 10 mg</t>
  </si>
  <si>
    <t>10 mg a 28 szt</t>
  </si>
  <si>
    <t>19.58</t>
  </si>
  <si>
    <t>Neomycin sulphate, Gramicidin, Fludrocortisone acetate krople do oczu</t>
  </si>
  <si>
    <t>2500j.m+25j.m.+1mg/ml x 5 ml</t>
  </si>
  <si>
    <t>19.59</t>
  </si>
  <si>
    <t>Naloxonum hydrochloricum roztwór do wstrzyknięć 0,4 mg/1ml</t>
  </si>
  <si>
    <t>1 op=10 amp.</t>
  </si>
  <si>
    <t>19.60</t>
  </si>
  <si>
    <t>Natrium bicarbonicum roztwór do wstrzykiwań, 84 mg/ml</t>
  </si>
  <si>
    <t>1 op.= 10 amp 20 ml</t>
  </si>
  <si>
    <t>19.61</t>
  </si>
  <si>
    <t>Nebivololum  5 mg</t>
  </si>
  <si>
    <t>5 mg x 28 szt.</t>
  </si>
  <si>
    <t>19.62</t>
  </si>
  <si>
    <t>Noradrenalinum roztwór do infuzji 1mg/ml</t>
  </si>
  <si>
    <t xml:space="preserve">1 op=10 amp </t>
  </si>
  <si>
    <t>19.63</t>
  </si>
  <si>
    <t>Ofloxacinum krople do oczu, roztwór 3 mg/ml</t>
  </si>
  <si>
    <t>3 mg/ml x 1 but.a 5ml</t>
  </si>
  <si>
    <t>19.64</t>
  </si>
  <si>
    <t>Omeprazolum 0,02 g</t>
  </si>
  <si>
    <t xml:space="preserve">0,02 g x 28 szt. </t>
  </si>
  <si>
    <t>19.65</t>
  </si>
  <si>
    <t>Omeprazolum 40 mg proszek do sporz. roztw. do inf</t>
  </si>
  <si>
    <t>0,4g/1 fiol</t>
  </si>
  <si>
    <t>19.66</t>
  </si>
  <si>
    <t>Opipramol dihydrochloride</t>
  </si>
  <si>
    <t>50 mg x 20 szt</t>
  </si>
  <si>
    <t>19.67</t>
  </si>
  <si>
    <t>Pancreatinum 16 000 j.m.</t>
  </si>
  <si>
    <t>16 000j.m. x 60 szt.</t>
  </si>
  <si>
    <t>19.68</t>
  </si>
  <si>
    <t>Pantoprazolum 40 mg</t>
  </si>
  <si>
    <t>1 op.= 28 szt.</t>
  </si>
  <si>
    <t>19.69</t>
  </si>
  <si>
    <t>Pantoprazolum 20 mg</t>
  </si>
  <si>
    <t>19.70</t>
  </si>
  <si>
    <t>Papaverini hydrochloridum inj. 0,04 g/2ml</t>
  </si>
  <si>
    <t>0,04 g/2ml x 10 amp.a 2ml</t>
  </si>
  <si>
    <t>19.71</t>
  </si>
  <si>
    <t>Pentoxifylline 400 mg tabletki o przedł. uwaln.</t>
  </si>
  <si>
    <t>0,4 g 60 szt</t>
  </si>
  <si>
    <t>19.72</t>
  </si>
  <si>
    <t>Phytomenadione 10 mg</t>
  </si>
  <si>
    <t>0,01 g a 30 szt</t>
  </si>
  <si>
    <t>19.73</t>
  </si>
  <si>
    <t>Phytomenadionum rozt.do wstrz. 0,01 g/1ml</t>
  </si>
  <si>
    <t>0,01 g/1ml x 10 amp.a 1ml</t>
  </si>
  <si>
    <t>19.74</t>
  </si>
  <si>
    <t>Piracetamum 1,2 g</t>
  </si>
  <si>
    <t>1,2 g x 60 szt.</t>
  </si>
  <si>
    <t>19.75</t>
  </si>
  <si>
    <t xml:space="preserve">Potassium chloride 150mg/ml </t>
  </si>
  <si>
    <t>150 mg/ml 50 amp. A 10 ml</t>
  </si>
  <si>
    <t>19.76</t>
  </si>
  <si>
    <t>Propafenoni hydrochloridum  0,15 g</t>
  </si>
  <si>
    <t>0,15 g x 20 szt.</t>
  </si>
  <si>
    <t>19.77</t>
  </si>
  <si>
    <t xml:space="preserve">Lactobacillus rhamnosus 10 mld CFU (Pen – 40%, E/N – 40%, Oxy – 20%) </t>
  </si>
  <si>
    <t>1 op. =10 kaps twardych</t>
  </si>
  <si>
    <t>19.78</t>
  </si>
  <si>
    <t>Ramiprilum  5 mg</t>
  </si>
  <si>
    <t xml:space="preserve">5 mg x 30 szt. </t>
  </si>
  <si>
    <t>19.79</t>
  </si>
  <si>
    <t>Ramiprilum 10 mg</t>
  </si>
  <si>
    <t>19.80</t>
  </si>
  <si>
    <t xml:space="preserve">Ramiprilum 2,5 mg </t>
  </si>
  <si>
    <t>1 op. = 28 szt.</t>
  </si>
  <si>
    <t>19.81</t>
  </si>
  <si>
    <t>Ranitidine 150 mg</t>
  </si>
  <si>
    <t>0,150g a 60 szt.</t>
  </si>
  <si>
    <t>19.82</t>
  </si>
  <si>
    <t>Ranitidinum rozt.do infuzji 0,5 mg/1ml</t>
  </si>
  <si>
    <t>0,5 mg/1ml x 100 ml</t>
  </si>
  <si>
    <t>19.83</t>
  </si>
  <si>
    <t>Sildenafil</t>
  </si>
  <si>
    <t>20 mg x 90 szt</t>
  </si>
  <si>
    <t>19.84</t>
  </si>
  <si>
    <t>25 mg x 4 szt</t>
  </si>
  <si>
    <t>19.85</t>
  </si>
  <si>
    <t>Simvastatinum 0,02 g</t>
  </si>
  <si>
    <t>19.86</t>
  </si>
  <si>
    <t>Sulfacetamidum natricum krop.do oczu 0,1 g/1ml</t>
  </si>
  <si>
    <t>0,1 g/1ml x 12 minimsow 0,5ml</t>
  </si>
  <si>
    <t>19.87</t>
  </si>
  <si>
    <t>Torasemid 10 mg</t>
  </si>
  <si>
    <t>1op. = 30 szt.</t>
  </si>
  <si>
    <t>19.88</t>
  </si>
  <si>
    <t>Torasemid 5mg</t>
  </si>
  <si>
    <t>19.89</t>
  </si>
  <si>
    <t>Tramadol hydrochloride 0,05g/ml a 1ml</t>
  </si>
  <si>
    <t>0,05 g/ml 5 amp. a 1ml</t>
  </si>
  <si>
    <t>19.90</t>
  </si>
  <si>
    <t>Tramadol hydrochloride 0,1g/2ml a 2ml</t>
  </si>
  <si>
    <t>100mg/2ml 5 amp. a 2ml</t>
  </si>
  <si>
    <t>19.91</t>
  </si>
  <si>
    <t>Tramadol hydrochloride 50 mg</t>
  </si>
  <si>
    <t>0,05g a 20 szt.</t>
  </si>
  <si>
    <t>19.92</t>
  </si>
  <si>
    <t>Tramadoli hydrochloridum + Paracetamolum  37,5 mg + 325 mg</t>
  </si>
  <si>
    <t>37,5 mg + 325 mg x 60 szt</t>
  </si>
  <si>
    <t>19.93</t>
  </si>
  <si>
    <t>Tramadoli hydrochloridum + Paracetamolum  75 mg + 650 mg</t>
  </si>
  <si>
    <t>75 mg + 650 mg / 1 op = 60 szt.</t>
  </si>
  <si>
    <t>19.94</t>
  </si>
  <si>
    <t>Tramadolum tabl.o przedł.uwaln. 0,1 g</t>
  </si>
  <si>
    <t>0,1 g x 30 szt.</t>
  </si>
  <si>
    <t>19.95</t>
  </si>
  <si>
    <t>Tranexamic acid 0,5g/5ml</t>
  </si>
  <si>
    <t>0,5g/5ml 5amp.a 5ml</t>
  </si>
  <si>
    <t>19.96</t>
  </si>
  <si>
    <t>Tropicamidum krop.do oczu 0,01 g/1ml</t>
  </si>
  <si>
    <t xml:space="preserve">0,01 g/1ml x 10 ml </t>
  </si>
  <si>
    <t>19.97</t>
  </si>
  <si>
    <t>Verapamilum  0,04 g</t>
  </si>
  <si>
    <t xml:space="preserve">0,04 g x 20 szt. </t>
  </si>
  <si>
    <t>19.98</t>
  </si>
  <si>
    <t>Verapamilum 0,08 g</t>
  </si>
  <si>
    <t>0,08 g x 20 szt.</t>
  </si>
  <si>
    <t>19.99</t>
  </si>
  <si>
    <t>Verapamilum 0,12 g</t>
  </si>
  <si>
    <t>0,12 g x 20 szt.</t>
  </si>
  <si>
    <t>19.100</t>
  </si>
  <si>
    <t>Vitamin B group</t>
  </si>
  <si>
    <t>Razem  wartość Część nr 19</t>
  </si>
  <si>
    <t>Zamawiający wymaga produktów leczniczych a nie suplementów diety</t>
  </si>
  <si>
    <t>Cześć nr  20 - Dostawy płynów dożylnych</t>
  </si>
  <si>
    <t>20.1</t>
  </si>
  <si>
    <t>Aqa pro injectione flakon  500 ml</t>
  </si>
  <si>
    <t>500ml</t>
  </si>
  <si>
    <t>20.2</t>
  </si>
  <si>
    <t>Aqa pro injectione flakon  250 ml</t>
  </si>
  <si>
    <t>250 ml</t>
  </si>
  <si>
    <t>20.3</t>
  </si>
  <si>
    <t>Aqa pro injectione flakon 100 ml</t>
  </si>
  <si>
    <t>100ml</t>
  </si>
  <si>
    <t>20.4</t>
  </si>
  <si>
    <t>Natrium chloratum 0,9% flakon  250 ml</t>
  </si>
  <si>
    <t>250ml</t>
  </si>
  <si>
    <t>20.5</t>
  </si>
  <si>
    <t>Natrium chloratum 0,9%  flakon 500ml</t>
  </si>
  <si>
    <t>20.6</t>
  </si>
  <si>
    <t>Natrium chloratum 0,9% flakon 100ml</t>
  </si>
  <si>
    <t>20.7</t>
  </si>
  <si>
    <t>Natrium chloratum 0,9%, amp. 5 ml  100 szt</t>
  </si>
  <si>
    <t>5ml x 100 amp</t>
  </si>
  <si>
    <t>20.8</t>
  </si>
  <si>
    <t>Natrium chloriatum 10%, amp.10ml  100 szt</t>
  </si>
  <si>
    <t>10ml x 100 amp</t>
  </si>
  <si>
    <t>20.9</t>
  </si>
  <si>
    <t xml:space="preserve">Glucosum 5% et Natrium Chloratum 0,9% 1:1 flakon 500ml </t>
  </si>
  <si>
    <t>20.10</t>
  </si>
  <si>
    <t>Glucosum 5% flakon 250ml</t>
  </si>
  <si>
    <t>20.11</t>
  </si>
  <si>
    <t>Glucosum  5%  flakon500ml</t>
  </si>
  <si>
    <t>20.12</t>
  </si>
  <si>
    <t>Glucosum inj.10% flakon 500ml</t>
  </si>
  <si>
    <t>20.13</t>
  </si>
  <si>
    <t>Glucosum 40% 10ml  10 szt</t>
  </si>
  <si>
    <t>10ml x 10 szt</t>
  </si>
  <si>
    <t>20.14</t>
  </si>
  <si>
    <t>Mannitol roztw. do inf. 200 mg/ml but. 100 ml</t>
  </si>
  <si>
    <t>20.15</t>
  </si>
  <si>
    <t>Mannitol roztw. do inf. 200 mg/ml but. 250 ml</t>
  </si>
  <si>
    <t>20.16</t>
  </si>
  <si>
    <t>Płyn wieloelektrolitowy w pełni zbilansowany buforowany octanami i jabłczanami flakon  500 ml</t>
  </si>
  <si>
    <t>20.17</t>
  </si>
  <si>
    <t>Nawilżacz rezerwuarowy a 340 ml</t>
  </si>
  <si>
    <t>340ml</t>
  </si>
  <si>
    <t>20.18</t>
  </si>
  <si>
    <t>Nawilżacz rezerwuarowy a 650 ml</t>
  </si>
  <si>
    <t>650ml</t>
  </si>
  <si>
    <t>20.19</t>
  </si>
  <si>
    <t>Aqua pro injectione amp. 5 ml 100 szt.</t>
  </si>
  <si>
    <t>20.20</t>
  </si>
  <si>
    <t>Sodium chloride, Potassium chloride, Calcium chloride roztw. do inf., (8,6 mg+0,3 mg+0,33 mg)/ml, 500 ml</t>
  </si>
  <si>
    <t>(8,6 mg+0,3 mg+0,33 mg)/ml, 500 ml</t>
  </si>
  <si>
    <t xml:space="preserve">Razem  wartość Część nr 20 </t>
  </si>
  <si>
    <t>UWAGI:</t>
  </si>
  <si>
    <r>
      <rPr>
        <b/>
        <sz val="9"/>
        <color indexed="8"/>
        <rFont val="Times New Roman"/>
        <family val="1"/>
        <charset val="238"/>
      </rPr>
      <t>2. przeźroczysty nawilżacz rezerwuarowy poz.20.17 i 20.18</t>
    </r>
    <r>
      <rPr>
        <sz val="9"/>
        <color indexed="8"/>
        <rFont val="Times New Roman"/>
        <family val="1"/>
        <charset val="238"/>
      </rPr>
      <t xml:space="preserve"> napełniony woda sterylną z tworzywa sztucznego o poj. 340 ml i 650 ml  do terapii tlenowej. Pojemnik ten powinien posiadać adapter pasujący do pojemników o większej pojemności.</t>
    </r>
  </si>
  <si>
    <t>Na dostawy leków i innych produktów leczniczychdla szpitala w Pilchowicach</t>
  </si>
  <si>
    <t>Nazwa: Dostawy leków i innych produktów leczniczych dla Szpitala w Pilchowicach</t>
  </si>
  <si>
    <t>Razem  wartość Część nr 11</t>
  </si>
  <si>
    <t>Zamawiający wymaga produktów leczniczych za wyjątkiem pozycji: 17.11, 17.18, 17.22, 17.23, 17.24, 17.25</t>
  </si>
  <si>
    <t xml:space="preserve">ilość opakowan </t>
  </si>
  <si>
    <t>ilość opakowań</t>
  </si>
  <si>
    <r>
      <t>1. dla pozycji od 20.1 - 20.6, 20.10 – 20.11 i 20.16</t>
    </r>
    <r>
      <rPr>
        <sz val="9"/>
        <color indexed="8"/>
        <rFont val="Times New Roman"/>
        <family val="1"/>
        <charset val="238"/>
      </rPr>
      <t xml:space="preserve">  muszą być zachowane dwa niezależne  równe porty o płaskiej powierzchni nie wymagające dezynfekcji, oraz musi być zachowana dodatkowa objętość, umożliwiająca bez usuwania powietrza ,na dostrzyknięcie:
-do flakonów o pojemności 500 ml do 90 ml,
-do flakonów o pojemności 250 ml do 60 ml,
-do flakonów o pojemności 100ml do 40 ml,</t>
    </r>
  </si>
  <si>
    <t>Załącznik nr 6</t>
  </si>
  <si>
    <t>21.2</t>
  </si>
  <si>
    <t>21.1</t>
  </si>
  <si>
    <t>Zamawiający wymaga aby zgodnie z ChPL dla produków 21.. i 21.2 stabilność fizyko-chemiczna po rozcieńczeniu wynosiła minimum 48 h.</t>
  </si>
  <si>
    <t>Razem  wartość Część nr nr 21</t>
  </si>
  <si>
    <t>Zamawiający wymaga aby produkty lecznicze 20.1 i 20.2 były od tego samego producenta</t>
  </si>
  <si>
    <t>Część nr  21 - Dostawy leków onkologicznych cz. 8</t>
  </si>
</sst>
</file>

<file path=xl/styles.xml><?xml version="1.0" encoding="utf-8"?>
<styleSheet xmlns="http://schemas.openxmlformats.org/spreadsheetml/2006/main">
  <numFmts count="10">
    <numFmt numFmtId="164" formatCode="_-* #,##0.00\ _z_ł_-;\-* #,##0.00\ _z_ł_-;_-* \-??\ _z_ł_-;_-@_-"/>
    <numFmt numFmtId="165" formatCode="[$$-409]#,##0.00;[Red]\-[$$-409]#,##0.00"/>
    <numFmt numFmtId="166" formatCode="#,##0;\-#,##0"/>
    <numFmt numFmtId="167" formatCode="#,##0;[Red]\-#,##0"/>
    <numFmt numFmtId="168" formatCode="_-* #,##0.00&quot; zł&quot;_-;\-* #,##0.00&quot; zł&quot;_-;_-* \-??&quot; zł&quot;_-;_-@_-"/>
    <numFmt numFmtId="169" formatCode="d/mm/yyyy"/>
    <numFmt numFmtId="170" formatCode="###,000"/>
    <numFmt numFmtId="171" formatCode="#,##0.0"/>
    <numFmt numFmtId="172" formatCode="dd\ mmm"/>
    <numFmt numFmtId="173" formatCode="#,##0.00_ ;\-#,##0.00\ "/>
  </numFmts>
  <fonts count="81">
    <font>
      <sz val="11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58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color indexed="22"/>
      <name val="Arial"/>
      <family val="2"/>
      <charset val="238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1"/>
      <color indexed="17"/>
      <name val="Czcionka tekstu podstawowego"/>
      <charset val="238"/>
    </font>
    <font>
      <b/>
      <i/>
      <sz val="16"/>
      <color indexed="8"/>
      <name val="Arial"/>
      <family val="2"/>
      <charset val="238"/>
    </font>
    <font>
      <u/>
      <sz val="10"/>
      <color indexed="12"/>
      <name val="Arial CE"/>
      <charset val="238"/>
    </font>
    <font>
      <sz val="11"/>
      <color indexed="52"/>
      <name val="Czcionka tekstu podstawowego"/>
      <charset val="238"/>
    </font>
    <font>
      <b/>
      <sz val="11"/>
      <color indexed="9"/>
      <name val="Czcionka tekstu podstawowego"/>
      <charset val="238"/>
    </font>
    <font>
      <sz val="16"/>
      <color indexed="9"/>
      <name val="Arial"/>
      <family val="2"/>
      <charset val="238"/>
    </font>
    <font>
      <b/>
      <sz val="15"/>
      <color indexed="56"/>
      <name val="Czcionka tekstu podstawowego"/>
      <charset val="238"/>
    </font>
    <font>
      <b/>
      <sz val="13"/>
      <color indexed="56"/>
      <name val="Czcionka tekstu podstawowego"/>
      <charset val="238"/>
    </font>
    <font>
      <b/>
      <sz val="11"/>
      <color indexed="56"/>
      <name val="Czcionka tekstu podstawowego"/>
      <charset val="238"/>
    </font>
    <font>
      <sz val="11"/>
      <color indexed="60"/>
      <name val="Czcionka tekstu podstawowego"/>
      <charset val="238"/>
    </font>
    <font>
      <sz val="12"/>
      <name val="RotisSansSerif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1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52"/>
      <name val="Czcionka tekstu podstawowego"/>
      <charset val="238"/>
    </font>
    <font>
      <b/>
      <i/>
      <u/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sz val="11"/>
      <color indexed="10"/>
      <name val="Czcionka tekstu podstawowego"/>
      <charset val="238"/>
    </font>
    <font>
      <b/>
      <sz val="18"/>
      <color indexed="56"/>
      <name val="Cambria"/>
      <family val="1"/>
      <charset val="238"/>
    </font>
    <font>
      <b/>
      <sz val="11"/>
      <color indexed="8"/>
      <name val="Arial"/>
      <family val="2"/>
      <charset val="238"/>
    </font>
    <font>
      <sz val="11"/>
      <color indexed="20"/>
      <name val="Czcionka tekstu podstawowego"/>
      <charset val="238"/>
    </font>
    <font>
      <sz val="28"/>
      <color indexed="8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color indexed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b/>
      <i/>
      <sz val="9"/>
      <name val="Times New Roman"/>
      <family val="1"/>
      <charset val="238"/>
    </font>
    <font>
      <u/>
      <sz val="11"/>
      <color indexed="12"/>
      <name val="Czcionka tekstu podstawowego"/>
      <charset val="238"/>
    </font>
    <font>
      <sz val="8"/>
      <color indexed="8"/>
      <name val="Arial CE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1"/>
    </font>
    <font>
      <sz val="10"/>
      <name val="Calibri"/>
      <family val="2"/>
      <charset val="238"/>
    </font>
    <font>
      <i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7.5"/>
      <name val="Times New Roman"/>
      <family val="1"/>
      <charset val="238"/>
    </font>
    <font>
      <sz val="7.5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32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62"/>
        <bgColor indexed="18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1"/>
        <bgColor indexed="30"/>
      </patternFill>
    </fill>
    <fill>
      <patternFill patternType="solid">
        <fgColor indexed="34"/>
        <bgColor indexed="47"/>
      </patternFill>
    </fill>
    <fill>
      <patternFill patternType="solid">
        <fgColor indexed="38"/>
        <bgColor indexed="30"/>
      </patternFill>
    </fill>
    <fill>
      <patternFill patternType="solid">
        <fgColor indexed="22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55"/>
        <bgColor indexed="23"/>
      </patternFill>
    </fill>
    <fill>
      <patternFill patternType="solid">
        <fgColor indexed="18"/>
        <bgColor indexed="5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24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/>
      <right style="thick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</borders>
  <cellStyleXfs count="101">
    <xf numFmtId="0" fontId="0" fillId="0" borderId="0"/>
    <xf numFmtId="0" fontId="12" fillId="2" borderId="0"/>
    <xf numFmtId="0" fontId="12" fillId="3" borderId="0"/>
    <xf numFmtId="0" fontId="12" fillId="4" borderId="0"/>
    <xf numFmtId="0" fontId="12" fillId="5" borderId="0"/>
    <xf numFmtId="0" fontId="12" fillId="6" borderId="0"/>
    <xf numFmtId="0" fontId="12" fillId="7" borderId="0"/>
    <xf numFmtId="0" fontId="12" fillId="8" borderId="0"/>
    <xf numFmtId="0" fontId="12" fillId="9" borderId="0"/>
    <xf numFmtId="0" fontId="12" fillId="10" borderId="0"/>
    <xf numFmtId="0" fontId="12" fillId="5" borderId="0"/>
    <xf numFmtId="0" fontId="12" fillId="8" borderId="0"/>
    <xf numFmtId="0" fontId="12" fillId="11" borderId="0"/>
    <xf numFmtId="0" fontId="13" fillId="12" borderId="0"/>
    <xf numFmtId="0" fontId="13" fillId="9" borderId="0"/>
    <xf numFmtId="0" fontId="13" fillId="10" borderId="0"/>
    <xf numFmtId="0" fontId="13" fillId="13" borderId="0"/>
    <xf numFmtId="0" fontId="13" fillId="14" borderId="0"/>
    <xf numFmtId="0" fontId="13" fillId="15" borderId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19" borderId="0"/>
    <xf numFmtId="0" fontId="13" fillId="20" borderId="0"/>
    <xf numFmtId="0" fontId="13" fillId="21" borderId="0"/>
    <xf numFmtId="0" fontId="13" fillId="13" borderId="0"/>
    <xf numFmtId="0" fontId="13" fillId="14" borderId="0"/>
    <xf numFmtId="0" fontId="13" fillId="22" borderId="0"/>
    <xf numFmtId="0" fontId="14" fillId="23" borderId="0" applyNumberFormat="0" applyBorder="0" applyAlignment="0" applyProtection="0"/>
    <xf numFmtId="0" fontId="8" fillId="24" borderId="0" applyNumberFormat="0" applyBorder="0" applyAlignment="0" applyProtection="0"/>
    <xf numFmtId="0" fontId="80" fillId="25" borderId="0" applyNumberFormat="0" applyBorder="0" applyProtection="0">
      <alignment horizontal="right" wrapText="1"/>
    </xf>
    <xf numFmtId="0" fontId="80" fillId="25" borderId="1" applyNumberFormat="0" applyProtection="0">
      <alignment horizontal="right" wrapText="1"/>
    </xf>
    <xf numFmtId="0" fontId="80" fillId="25" borderId="1" applyNumberFormat="0" applyProtection="0">
      <alignment horizontal="right" wrapText="1"/>
    </xf>
    <xf numFmtId="0" fontId="80" fillId="25" borderId="2" applyNumberFormat="0" applyProtection="0">
      <alignment horizontal="right" wrapText="1"/>
    </xf>
    <xf numFmtId="0" fontId="80" fillId="25" borderId="0" applyNumberFormat="0" applyBorder="0" applyProtection="0">
      <alignment horizontal="right" wrapText="1"/>
    </xf>
    <xf numFmtId="0" fontId="80" fillId="25" borderId="3" applyNumberFormat="0" applyProtection="0">
      <alignment horizontal="right" wrapText="1"/>
    </xf>
    <xf numFmtId="0" fontId="80" fillId="25" borderId="0" applyNumberFormat="0" applyBorder="0" applyProtection="0">
      <alignment horizontal="right" wrapText="1"/>
    </xf>
    <xf numFmtId="0" fontId="80" fillId="25" borderId="0" applyNumberFormat="0" applyBorder="0" applyProtection="0">
      <alignment horizontal="right" wrapText="1"/>
    </xf>
    <xf numFmtId="0" fontId="80" fillId="25" borderId="3" applyNumberFormat="0" applyProtection="0">
      <alignment horizontal="right" wrapText="1"/>
    </xf>
    <xf numFmtId="0" fontId="80" fillId="25" borderId="0" applyNumberFormat="0" applyBorder="0" applyProtection="0">
      <alignment horizontal="right" wrapText="1"/>
    </xf>
    <xf numFmtId="0" fontId="15" fillId="7" borderId="4"/>
    <xf numFmtId="0" fontId="16" fillId="26" borderId="5"/>
    <xf numFmtId="0" fontId="17" fillId="4" borderId="0"/>
    <xf numFmtId="164" fontId="80" fillId="0" borderId="0" applyFill="0" applyBorder="0" applyAlignment="0" applyProtection="0"/>
    <xf numFmtId="164" fontId="80" fillId="0" borderId="0" applyFill="0" applyBorder="0" applyAlignment="0" applyProtection="0"/>
    <xf numFmtId="0" fontId="9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 horizontal="center"/>
    </xf>
    <xf numFmtId="0" fontId="18" fillId="0" borderId="0">
      <alignment horizontal="center" textRotation="90"/>
    </xf>
    <xf numFmtId="0" fontId="68" fillId="0" borderId="0"/>
    <xf numFmtId="0" fontId="19" fillId="0" borderId="0" applyNumberFormat="0" applyFill="0" applyBorder="0" applyAlignment="0" applyProtection="0"/>
    <xf numFmtId="165" fontId="80" fillId="0" borderId="6">
      <protection locked="0"/>
    </xf>
    <xf numFmtId="0" fontId="20" fillId="0" borderId="7"/>
    <xf numFmtId="0" fontId="21" fillId="28" borderId="8"/>
    <xf numFmtId="0" fontId="22" fillId="29" borderId="2" applyNumberFormat="0" applyProtection="0">
      <alignment horizontal="center"/>
    </xf>
    <xf numFmtId="0" fontId="23" fillId="0" borderId="9"/>
    <xf numFmtId="0" fontId="24" fillId="0" borderId="10"/>
    <xf numFmtId="0" fontId="25" fillId="0" borderId="11"/>
    <xf numFmtId="0" fontId="25" fillId="0" borderId="0"/>
    <xf numFmtId="0" fontId="11" fillId="29" borderId="2" applyNumberFormat="0" applyProtection="0">
      <alignment horizontal="center"/>
    </xf>
    <xf numFmtId="0" fontId="7" fillId="30" borderId="0" applyNumberFormat="0" applyBorder="0" applyAlignment="0" applyProtection="0"/>
    <xf numFmtId="0" fontId="26" fillId="31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12" fillId="0" borderId="0"/>
    <xf numFmtId="0" fontId="4" fillId="30" borderId="4" applyNumberFormat="0" applyAlignment="0" applyProtection="0"/>
    <xf numFmtId="0" fontId="34" fillId="26" borderId="4"/>
    <xf numFmtId="9" fontId="29" fillId="0" borderId="0"/>
    <xf numFmtId="9" fontId="80" fillId="0" borderId="0"/>
    <xf numFmtId="9" fontId="80" fillId="0" borderId="0" applyFill="0" applyBorder="0" applyAlignment="0" applyProtection="0"/>
    <xf numFmtId="0" fontId="35" fillId="0" borderId="0"/>
    <xf numFmtId="166" fontId="35" fillId="0" borderId="0"/>
    <xf numFmtId="0" fontId="36" fillId="0" borderId="0">
      <alignment horizontal="left" vertical="center"/>
    </xf>
    <xf numFmtId="0" fontId="80" fillId="0" borderId="0" applyNumberFormat="0" applyFill="0" applyBorder="0" applyAlignment="0" applyProtection="0"/>
    <xf numFmtId="0" fontId="37" fillId="0" borderId="12"/>
    <xf numFmtId="0" fontId="38" fillId="0" borderId="0"/>
    <xf numFmtId="0" fontId="39" fillId="0" borderId="0"/>
    <xf numFmtId="0" fontId="80" fillId="0" borderId="0" applyNumberFormat="0" applyFill="0" applyBorder="0" applyAlignment="0" applyProtection="0"/>
    <xf numFmtId="0" fontId="40" fillId="0" borderId="0"/>
    <xf numFmtId="0" fontId="80" fillId="30" borderId="13"/>
    <xf numFmtId="167" fontId="32" fillId="0" borderId="0" applyFill="0" applyBorder="0" applyAlignment="0" applyProtection="0"/>
    <xf numFmtId="168" fontId="80" fillId="0" borderId="0" applyFill="0" applyBorder="0" applyAlignment="0" applyProtection="0"/>
    <xf numFmtId="0" fontId="8" fillId="0" borderId="0" applyNumberFormat="0" applyFill="0" applyBorder="0" applyAlignment="0" applyProtection="0"/>
    <xf numFmtId="165" fontId="80" fillId="32" borderId="6" applyAlignment="0" applyProtection="0"/>
    <xf numFmtId="166" fontId="41" fillId="32" borderId="6" applyAlignment="0" applyProtection="0"/>
    <xf numFmtId="0" fontId="42" fillId="3" borderId="0"/>
  </cellStyleXfs>
  <cellXfs count="599">
    <xf numFmtId="0" fontId="0" fillId="0" borderId="0" xfId="0"/>
    <xf numFmtId="0" fontId="0" fillId="0" borderId="0" xfId="0" applyFont="1"/>
    <xf numFmtId="169" fontId="0" fillId="0" borderId="0" xfId="0" applyNumberFormat="1"/>
    <xf numFmtId="0" fontId="44" fillId="0" borderId="0" xfId="0" applyFont="1" applyAlignment="1">
      <alignment horizontal="center"/>
    </xf>
    <xf numFmtId="0" fontId="44" fillId="0" borderId="0" xfId="0" applyFont="1"/>
    <xf numFmtId="0" fontId="44" fillId="0" borderId="0" xfId="0" applyFont="1" applyAlignment="1">
      <alignment wrapText="1"/>
    </xf>
    <xf numFmtId="0" fontId="45" fillId="0" borderId="0" xfId="0" applyFont="1"/>
    <xf numFmtId="0" fontId="44" fillId="0" borderId="0" xfId="0" applyFont="1" applyAlignment="1">
      <alignment horizontal="center" vertical="center"/>
    </xf>
    <xf numFmtId="4" fontId="44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68" applyFont="1" applyAlignment="1">
      <alignment horizontal="left"/>
    </xf>
    <xf numFmtId="0" fontId="44" fillId="0" borderId="0" xfId="71" applyFont="1" applyAlignment="1">
      <alignment wrapText="1"/>
    </xf>
    <xf numFmtId="0" fontId="45" fillId="0" borderId="0" xfId="71" applyFont="1"/>
    <xf numFmtId="0" fontId="44" fillId="0" borderId="0" xfId="71" applyFont="1" applyAlignment="1">
      <alignment horizontal="center"/>
    </xf>
    <xf numFmtId="0" fontId="44" fillId="0" borderId="0" xfId="71" applyFont="1" applyAlignment="1">
      <alignment horizontal="center" vertical="center"/>
    </xf>
    <xf numFmtId="4" fontId="44" fillId="0" borderId="0" xfId="71" applyNumberFormat="1" applyFont="1" applyAlignment="1">
      <alignment horizontal="right"/>
    </xf>
    <xf numFmtId="0" fontId="44" fillId="0" borderId="0" xfId="71" applyFont="1"/>
    <xf numFmtId="0" fontId="47" fillId="0" borderId="0" xfId="71" applyFont="1"/>
    <xf numFmtId="0" fontId="44" fillId="0" borderId="0" xfId="68" applyFont="1" applyAlignment="1">
      <alignment vertical="center" wrapText="1"/>
    </xf>
    <xf numFmtId="0" fontId="45" fillId="0" borderId="0" xfId="68" applyFont="1" applyAlignment="1">
      <alignment vertical="center"/>
    </xf>
    <xf numFmtId="0" fontId="44" fillId="0" borderId="0" xfId="68" applyFont="1" applyAlignment="1">
      <alignment horizontal="center"/>
    </xf>
    <xf numFmtId="0" fontId="44" fillId="0" borderId="0" xfId="68" applyFont="1" applyAlignment="1">
      <alignment horizontal="center" vertical="center"/>
    </xf>
    <xf numFmtId="4" fontId="44" fillId="33" borderId="0" xfId="68" applyNumberFormat="1" applyFont="1" applyFill="1" applyAlignment="1">
      <alignment horizontal="right"/>
    </xf>
    <xf numFmtId="0" fontId="44" fillId="33" borderId="0" xfId="68" applyFont="1" applyFill="1" applyAlignment="1"/>
    <xf numFmtId="4" fontId="44" fillId="0" borderId="0" xfId="68" applyNumberFormat="1" applyFont="1" applyFill="1" applyAlignment="1">
      <alignment horizontal="right"/>
    </xf>
    <xf numFmtId="0" fontId="47" fillId="0" borderId="0" xfId="68" applyFont="1" applyAlignment="1">
      <alignment horizontal="center"/>
    </xf>
    <xf numFmtId="0" fontId="48" fillId="0" borderId="0" xfId="68" applyFont="1" applyAlignment="1">
      <alignment vertical="center"/>
    </xf>
    <xf numFmtId="0" fontId="45" fillId="0" borderId="0" xfId="68" applyFont="1" applyAlignment="1">
      <alignment horizontal="center" vertical="center"/>
    </xf>
    <xf numFmtId="0" fontId="47" fillId="0" borderId="0" xfId="68" applyFont="1" applyFill="1" applyBorder="1" applyAlignment="1">
      <alignment vertical="center"/>
    </xf>
    <xf numFmtId="0" fontId="46" fillId="0" borderId="0" xfId="68" applyFont="1" applyFill="1" applyBorder="1" applyAlignment="1">
      <alignment vertical="center" wrapText="1"/>
    </xf>
    <xf numFmtId="0" fontId="49" fillId="0" borderId="0" xfId="68" applyFont="1" applyFill="1" applyBorder="1" applyAlignment="1">
      <alignment vertical="center"/>
    </xf>
    <xf numFmtId="0" fontId="45" fillId="0" borderId="0" xfId="68" applyFont="1" applyFill="1" applyBorder="1" applyAlignment="1">
      <alignment horizontal="left" vertical="center" wrapText="1"/>
    </xf>
    <xf numFmtId="0" fontId="44" fillId="0" borderId="0" xfId="68" applyFont="1" applyBorder="1" applyAlignment="1">
      <alignment horizontal="center"/>
    </xf>
    <xf numFmtId="0" fontId="44" fillId="0" borderId="0" xfId="68" applyFont="1" applyBorder="1" applyAlignment="1">
      <alignment horizontal="center" vertical="center"/>
    </xf>
    <xf numFmtId="0" fontId="44" fillId="0" borderId="0" xfId="0" applyFont="1" applyFill="1" applyBorder="1" applyAlignment="1"/>
    <xf numFmtId="0" fontId="46" fillId="0" borderId="14" xfId="68" applyFont="1" applyBorder="1" applyAlignment="1">
      <alignment horizontal="center" vertical="center" wrapText="1"/>
    </xf>
    <xf numFmtId="0" fontId="49" fillId="0" borderId="14" xfId="68" applyFont="1" applyBorder="1" applyAlignment="1">
      <alignment horizontal="center" vertical="center" wrapText="1"/>
    </xf>
    <xf numFmtId="4" fontId="46" fillId="0" borderId="14" xfId="68" applyNumberFormat="1" applyFont="1" applyBorder="1" applyAlignment="1">
      <alignment horizontal="center" vertical="center" wrapText="1"/>
    </xf>
    <xf numFmtId="4" fontId="46" fillId="0" borderId="15" xfId="68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vertical="center" wrapText="1"/>
    </xf>
    <xf numFmtId="0" fontId="45" fillId="0" borderId="14" xfId="71" applyFont="1" applyFill="1" applyBorder="1" applyAlignment="1">
      <alignment horizontal="left" vertical="center" wrapText="1"/>
    </xf>
    <xf numFmtId="0" fontId="50" fillId="0" borderId="16" xfId="0" applyFont="1" applyBorder="1"/>
    <xf numFmtId="0" fontId="44" fillId="0" borderId="14" xfId="0" applyFont="1" applyBorder="1" applyAlignment="1">
      <alignment horizontal="center" vertical="center" wrapText="1"/>
    </xf>
    <xf numFmtId="3" fontId="44" fillId="33" borderId="17" xfId="68" applyNumberFormat="1" applyFont="1" applyFill="1" applyBorder="1" applyAlignment="1">
      <alignment horizontal="center" vertical="center"/>
    </xf>
    <xf numFmtId="4" fontId="44" fillId="33" borderId="14" xfId="68" applyNumberFormat="1" applyFont="1" applyFill="1" applyBorder="1" applyAlignment="1">
      <alignment horizontal="center" vertical="center"/>
    </xf>
    <xf numFmtId="9" fontId="44" fillId="33" borderId="16" xfId="68" applyNumberFormat="1" applyFont="1" applyFill="1" applyBorder="1" applyAlignment="1">
      <alignment horizontal="center" vertical="center"/>
    </xf>
    <xf numFmtId="4" fontId="44" fillId="33" borderId="18" xfId="71" applyNumberFormat="1" applyFont="1" applyFill="1" applyBorder="1" applyAlignment="1">
      <alignment horizontal="right" vertical="center"/>
    </xf>
    <xf numFmtId="0" fontId="44" fillId="0" borderId="16" xfId="0" applyFont="1" applyBorder="1" applyAlignment="1">
      <alignment vertical="center" wrapText="1"/>
    </xf>
    <xf numFmtId="1" fontId="45" fillId="33" borderId="14" xfId="71" applyNumberFormat="1" applyFont="1" applyFill="1" applyBorder="1" applyAlignment="1">
      <alignment horizontal="left" vertical="center" wrapText="1"/>
    </xf>
    <xf numFmtId="0" fontId="45" fillId="0" borderId="16" xfId="71" applyFont="1" applyFill="1" applyBorder="1" applyAlignment="1">
      <alignment horizontal="left" vertical="center" wrapText="1"/>
    </xf>
    <xf numFmtId="1" fontId="45" fillId="33" borderId="16" xfId="71" applyNumberFormat="1" applyFont="1" applyFill="1" applyBorder="1" applyAlignment="1">
      <alignment horizontal="left" vertical="center" wrapText="1"/>
    </xf>
    <xf numFmtId="0" fontId="44" fillId="0" borderId="16" xfId="0" applyFont="1" applyBorder="1" applyAlignment="1">
      <alignment horizontal="center" vertical="center" wrapText="1"/>
    </xf>
    <xf numFmtId="3" fontId="44" fillId="33" borderId="19" xfId="68" applyNumberFormat="1" applyFont="1" applyFill="1" applyBorder="1" applyAlignment="1">
      <alignment horizontal="center" vertical="center"/>
    </xf>
    <xf numFmtId="4" fontId="44" fillId="33" borderId="16" xfId="68" applyNumberFormat="1" applyFont="1" applyFill="1" applyBorder="1" applyAlignment="1">
      <alignment horizontal="center" vertical="center"/>
    </xf>
    <xf numFmtId="4" fontId="44" fillId="0" borderId="18" xfId="0" applyNumberFormat="1" applyFont="1" applyBorder="1" applyAlignment="1">
      <alignment horizontal="right" vertical="center"/>
    </xf>
    <xf numFmtId="0" fontId="44" fillId="0" borderId="16" xfId="68" applyFont="1" applyFill="1" applyBorder="1" applyAlignment="1">
      <alignment horizontal="left" vertical="center" wrapText="1"/>
    </xf>
    <xf numFmtId="0" fontId="44" fillId="0" borderId="16" xfId="68" applyFont="1" applyFill="1" applyBorder="1" applyAlignment="1">
      <alignment horizontal="center" vertical="center" wrapText="1"/>
    </xf>
    <xf numFmtId="0" fontId="51" fillId="0" borderId="16" xfId="77" applyFont="1" applyBorder="1" applyAlignment="1">
      <alignment horizontal="left" vertical="center" wrapText="1"/>
    </xf>
    <xf numFmtId="0" fontId="51" fillId="0" borderId="16" xfId="77" applyNumberFormat="1" applyFont="1" applyBorder="1" applyAlignment="1">
      <alignment horizontal="center" vertical="center" wrapText="1"/>
    </xf>
    <xf numFmtId="49" fontId="51" fillId="0" borderId="16" xfId="77" applyNumberFormat="1" applyFont="1" applyFill="1" applyBorder="1" applyAlignment="1">
      <alignment horizontal="center" vertical="center" wrapText="1"/>
    </xf>
    <xf numFmtId="0" fontId="51" fillId="0" borderId="16" xfId="77" applyFont="1" applyBorder="1" applyAlignment="1">
      <alignment horizontal="center" vertical="center" wrapText="1"/>
    </xf>
    <xf numFmtId="1" fontId="51" fillId="0" borderId="16" xfId="77" applyNumberFormat="1" applyFont="1" applyFill="1" applyBorder="1" applyAlignment="1">
      <alignment horizontal="center" vertical="center" wrapText="1"/>
    </xf>
    <xf numFmtId="4" fontId="44" fillId="0" borderId="19" xfId="0" applyNumberFormat="1" applyFont="1" applyBorder="1" applyAlignment="1">
      <alignment horizontal="center" vertical="center"/>
    </xf>
    <xf numFmtId="9" fontId="51" fillId="0" borderId="16" xfId="77" applyNumberFormat="1" applyFont="1" applyFill="1" applyBorder="1" applyAlignment="1">
      <alignment horizontal="center" vertical="center" wrapText="1"/>
    </xf>
    <xf numFmtId="4" fontId="44" fillId="0" borderId="19" xfId="0" applyNumberFormat="1" applyFont="1" applyBorder="1" applyAlignment="1">
      <alignment horizontal="right" vertical="center"/>
    </xf>
    <xf numFmtId="0" fontId="44" fillId="0" borderId="16" xfId="0" applyFont="1" applyBorder="1"/>
    <xf numFmtId="3" fontId="44" fillId="0" borderId="19" xfId="68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 wrapText="1"/>
    </xf>
    <xf numFmtId="1" fontId="45" fillId="0" borderId="16" xfId="71" applyNumberFormat="1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center" vertical="center" wrapText="1"/>
    </xf>
    <xf numFmtId="4" fontId="44" fillId="0" borderId="16" xfId="68" applyNumberFormat="1" applyFont="1" applyFill="1" applyBorder="1" applyAlignment="1">
      <alignment horizontal="center" vertical="center"/>
    </xf>
    <xf numFmtId="9" fontId="44" fillId="0" borderId="16" xfId="68" applyNumberFormat="1" applyFont="1" applyFill="1" applyBorder="1" applyAlignment="1">
      <alignment horizontal="center" vertical="center"/>
    </xf>
    <xf numFmtId="4" fontId="44" fillId="0" borderId="18" xfId="71" applyNumberFormat="1" applyFont="1" applyFill="1" applyBorder="1" applyAlignment="1">
      <alignment horizontal="right" vertical="center"/>
    </xf>
    <xf numFmtId="4" fontId="46" fillId="33" borderId="18" xfId="68" applyNumberFormat="1" applyFont="1" applyFill="1" applyBorder="1" applyAlignment="1">
      <alignment horizontal="right" vertical="center" wrapText="1"/>
    </xf>
    <xf numFmtId="4" fontId="46" fillId="33" borderId="16" xfId="68" applyNumberFormat="1" applyFont="1" applyFill="1" applyBorder="1" applyAlignment="1">
      <alignment horizontal="right" vertical="center" wrapText="1"/>
    </xf>
    <xf numFmtId="0" fontId="44" fillId="0" borderId="0" xfId="77" applyFont="1"/>
    <xf numFmtId="49" fontId="44" fillId="0" borderId="0" xfId="77" applyNumberFormat="1" applyFont="1" applyFill="1"/>
    <xf numFmtId="0" fontId="44" fillId="0" borderId="0" xfId="77" applyFont="1" applyFill="1"/>
    <xf numFmtId="0" fontId="44" fillId="0" borderId="0" xfId="77" applyFont="1" applyAlignment="1"/>
    <xf numFmtId="49" fontId="44" fillId="0" borderId="0" xfId="77" applyNumberFormat="1" applyFont="1" applyFill="1" applyAlignment="1"/>
    <xf numFmtId="0" fontId="44" fillId="0" borderId="0" xfId="77" applyFont="1" applyFill="1" applyAlignment="1"/>
    <xf numFmtId="0" fontId="47" fillId="0" borderId="0" xfId="77" applyNumberFormat="1" applyFont="1"/>
    <xf numFmtId="49" fontId="47" fillId="0" borderId="0" xfId="77" applyNumberFormat="1" applyFont="1" applyFill="1"/>
    <xf numFmtId="0" fontId="52" fillId="0" borderId="0" xfId="68" applyFont="1" applyFill="1" applyBorder="1" applyAlignment="1">
      <alignment vertical="center"/>
    </xf>
    <xf numFmtId="0" fontId="53" fillId="0" borderId="14" xfId="68" applyFont="1" applyBorder="1" applyAlignment="1">
      <alignment horizontal="center" vertical="center" wrapText="1"/>
    </xf>
    <xf numFmtId="49" fontId="53" fillId="0" borderId="14" xfId="68" applyNumberFormat="1" applyFont="1" applyFill="1" applyBorder="1" applyAlignment="1">
      <alignment horizontal="center" vertical="center" wrapText="1"/>
    </xf>
    <xf numFmtId="0" fontId="53" fillId="0" borderId="14" xfId="68" applyFont="1" applyFill="1" applyBorder="1" applyAlignment="1">
      <alignment horizontal="center" vertical="center" wrapText="1"/>
    </xf>
    <xf numFmtId="4" fontId="53" fillId="0" borderId="14" xfId="68" applyNumberFormat="1" applyFont="1" applyFill="1" applyBorder="1" applyAlignment="1">
      <alignment horizontal="center" vertical="center" wrapText="1"/>
    </xf>
    <xf numFmtId="4" fontId="53" fillId="0" borderId="15" xfId="68" applyNumberFormat="1" applyFont="1" applyBorder="1" applyAlignment="1">
      <alignment horizontal="center" vertical="center" wrapText="1"/>
    </xf>
    <xf numFmtId="4" fontId="53" fillId="0" borderId="14" xfId="68" applyNumberFormat="1" applyFont="1" applyBorder="1" applyAlignment="1">
      <alignment horizontal="center" vertical="center" wrapText="1"/>
    </xf>
    <xf numFmtId="0" fontId="54" fillId="0" borderId="0" xfId="78" applyFont="1"/>
    <xf numFmtId="1" fontId="51" fillId="0" borderId="16" xfId="77" applyNumberFormat="1" applyFont="1" applyBorder="1" applyAlignment="1">
      <alignment horizontal="center" vertical="center" wrapText="1"/>
    </xf>
    <xf numFmtId="0" fontId="55" fillId="0" borderId="16" xfId="77" applyNumberFormat="1" applyFont="1" applyBorder="1" applyAlignment="1">
      <alignment horizontal="center" vertical="center" wrapText="1"/>
    </xf>
    <xf numFmtId="0" fontId="51" fillId="0" borderId="16" xfId="77" applyFont="1" applyFill="1" applyBorder="1" applyAlignment="1">
      <alignment horizontal="center" vertical="center" wrapText="1"/>
    </xf>
    <xf numFmtId="168" fontId="51" fillId="0" borderId="16" xfId="96" applyFont="1" applyFill="1" applyBorder="1" applyAlignment="1" applyProtection="1">
      <alignment horizontal="center" vertical="center" wrapText="1"/>
    </xf>
    <xf numFmtId="4" fontId="44" fillId="0" borderId="16" xfId="0" applyNumberFormat="1" applyFont="1" applyBorder="1" applyAlignment="1">
      <alignment horizontal="right" vertical="center"/>
    </xf>
    <xf numFmtId="0" fontId="55" fillId="0" borderId="16" xfId="77" applyNumberFormat="1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right" vertical="center"/>
    </xf>
    <xf numFmtId="3" fontId="51" fillId="33" borderId="16" xfId="68" applyNumberFormat="1" applyFont="1" applyFill="1" applyBorder="1" applyAlignment="1">
      <alignment horizontal="center" vertical="center" wrapText="1"/>
    </xf>
    <xf numFmtId="3" fontId="51" fillId="0" borderId="16" xfId="68" applyNumberFormat="1" applyFont="1" applyFill="1" applyBorder="1" applyAlignment="1">
      <alignment horizontal="center" vertical="center" wrapText="1"/>
    </xf>
    <xf numFmtId="0" fontId="51" fillId="33" borderId="16" xfId="68" applyFont="1" applyFill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right" vertical="center"/>
    </xf>
    <xf numFmtId="49" fontId="51" fillId="0" borderId="16" xfId="0" applyNumberFormat="1" applyFont="1" applyBorder="1" applyAlignment="1">
      <alignment horizontal="center" vertical="center"/>
    </xf>
    <xf numFmtId="0" fontId="44" fillId="33" borderId="16" xfId="68" applyFont="1" applyFill="1" applyBorder="1" applyAlignment="1">
      <alignment horizontal="left" vertical="center" wrapText="1"/>
    </xf>
    <xf numFmtId="0" fontId="44" fillId="33" borderId="16" xfId="68" applyFont="1" applyFill="1" applyBorder="1" applyAlignment="1">
      <alignment horizontal="center" vertical="center" wrapText="1"/>
    </xf>
    <xf numFmtId="0" fontId="44" fillId="0" borderId="16" xfId="71" applyFont="1" applyBorder="1" applyAlignment="1">
      <alignment horizontal="left" vertical="center" wrapText="1"/>
    </xf>
    <xf numFmtId="0" fontId="44" fillId="0" borderId="0" xfId="68" applyFont="1" applyAlignment="1"/>
    <xf numFmtId="4" fontId="44" fillId="0" borderId="0" xfId="68" applyNumberFormat="1" applyFont="1" applyAlignment="1">
      <alignment horizontal="right"/>
    </xf>
    <xf numFmtId="0" fontId="49" fillId="0" borderId="0" xfId="68" applyFont="1" applyFill="1" applyBorder="1" applyAlignment="1">
      <alignment horizontal="left" vertical="center" wrapText="1"/>
    </xf>
    <xf numFmtId="0" fontId="46" fillId="0" borderId="0" xfId="68" applyFont="1" applyBorder="1" applyAlignment="1"/>
    <xf numFmtId="0" fontId="46" fillId="0" borderId="0" xfId="0" applyFont="1" applyFill="1" applyBorder="1" applyAlignment="1"/>
    <xf numFmtId="0" fontId="49" fillId="0" borderId="16" xfId="68" applyFont="1" applyBorder="1" applyAlignment="1">
      <alignment horizontal="center" vertical="center" wrapText="1"/>
    </xf>
    <xf numFmtId="0" fontId="49" fillId="0" borderId="15" xfId="68" applyFont="1" applyBorder="1" applyAlignment="1">
      <alignment horizontal="center" vertical="center" wrapText="1"/>
    </xf>
    <xf numFmtId="0" fontId="46" fillId="0" borderId="15" xfId="68" applyFont="1" applyBorder="1" applyAlignment="1">
      <alignment horizontal="center" vertical="center" wrapText="1"/>
    </xf>
    <xf numFmtId="0" fontId="46" fillId="33" borderId="16" xfId="68" applyFont="1" applyFill="1" applyBorder="1" applyAlignment="1">
      <alignment horizontal="center" vertical="center" wrapText="1"/>
    </xf>
    <xf numFmtId="4" fontId="46" fillId="33" borderId="14" xfId="68" applyNumberFormat="1" applyFont="1" applyFill="1" applyBorder="1" applyAlignment="1">
      <alignment horizontal="right" vertical="center" wrapText="1"/>
    </xf>
    <xf numFmtId="4" fontId="44" fillId="33" borderId="16" xfId="68" applyNumberFormat="1" applyFont="1" applyFill="1" applyBorder="1" applyAlignment="1">
      <alignment horizontal="right" vertical="center"/>
    </xf>
    <xf numFmtId="3" fontId="44" fillId="0" borderId="17" xfId="68" applyNumberFormat="1" applyFont="1" applyFill="1" applyBorder="1" applyAlignment="1">
      <alignment horizontal="center" vertical="center"/>
    </xf>
    <xf numFmtId="3" fontId="44" fillId="33" borderId="16" xfId="68" applyNumberFormat="1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4" fontId="46" fillId="33" borderId="20" xfId="71" applyNumberFormat="1" applyFont="1" applyFill="1" applyBorder="1" applyAlignment="1">
      <alignment horizontal="right" vertical="center"/>
    </xf>
    <xf numFmtId="4" fontId="46" fillId="33" borderId="16" xfId="71" applyNumberFormat="1" applyFont="1" applyFill="1" applyBorder="1" applyAlignment="1">
      <alignment horizontal="right" vertical="center"/>
    </xf>
    <xf numFmtId="0" fontId="46" fillId="0" borderId="0" xfId="0" applyFont="1"/>
    <xf numFmtId="0" fontId="45" fillId="0" borderId="0" xfId="68" applyFont="1" applyAlignment="1">
      <alignment vertical="center" wrapText="1"/>
    </xf>
    <xf numFmtId="0" fontId="44" fillId="0" borderId="0" xfId="68" applyFont="1" applyBorder="1" applyAlignment="1"/>
    <xf numFmtId="4" fontId="44" fillId="33" borderId="0" xfId="68" applyNumberFormat="1" applyFont="1" applyFill="1" applyBorder="1" applyAlignment="1">
      <alignment horizontal="right"/>
    </xf>
    <xf numFmtId="0" fontId="44" fillId="33" borderId="0" xfId="68" applyFont="1" applyFill="1" applyBorder="1" applyAlignment="1"/>
    <xf numFmtId="4" fontId="44" fillId="0" borderId="0" xfId="68" applyNumberFormat="1" applyFont="1" applyFill="1" applyBorder="1" applyAlignment="1">
      <alignment horizontal="right"/>
    </xf>
    <xf numFmtId="4" fontId="44" fillId="0" borderId="0" xfId="68" applyNumberFormat="1" applyFont="1" applyBorder="1" applyAlignment="1">
      <alignment horizontal="right"/>
    </xf>
    <xf numFmtId="0" fontId="47" fillId="0" borderId="0" xfId="68" applyFont="1" applyAlignment="1">
      <alignment vertical="center"/>
    </xf>
    <xf numFmtId="0" fontId="44" fillId="0" borderId="0" xfId="68" applyFont="1" applyBorder="1" applyAlignment="1">
      <alignment vertical="center" wrapText="1"/>
    </xf>
    <xf numFmtId="0" fontId="45" fillId="0" borderId="0" xfId="68" applyFont="1" applyBorder="1" applyAlignment="1">
      <alignment horizontal="left" vertical="center"/>
    </xf>
    <xf numFmtId="4" fontId="44" fillId="33" borderId="0" xfId="79" applyNumberFormat="1" applyFont="1" applyFill="1" applyAlignment="1">
      <alignment horizontal="right"/>
    </xf>
    <xf numFmtId="0" fontId="44" fillId="33" borderId="0" xfId="79" applyFont="1" applyFill="1"/>
    <xf numFmtId="4" fontId="44" fillId="0" borderId="0" xfId="79" applyNumberFormat="1" applyFont="1" applyFill="1" applyAlignment="1">
      <alignment horizontal="right"/>
    </xf>
    <xf numFmtId="4" fontId="44" fillId="0" borderId="0" xfId="79" applyNumberFormat="1" applyFont="1" applyAlignment="1">
      <alignment horizontal="right"/>
    </xf>
    <xf numFmtId="0" fontId="46" fillId="0" borderId="0" xfId="79" applyFont="1"/>
    <xf numFmtId="4" fontId="46" fillId="33" borderId="0" xfId="79" applyNumberFormat="1" applyFont="1" applyFill="1" applyAlignment="1">
      <alignment horizontal="right"/>
    </xf>
    <xf numFmtId="0" fontId="46" fillId="33" borderId="0" xfId="79" applyFont="1" applyFill="1"/>
    <xf numFmtId="4" fontId="46" fillId="0" borderId="0" xfId="79" applyNumberFormat="1" applyFont="1" applyFill="1" applyAlignment="1">
      <alignment horizontal="right"/>
    </xf>
    <xf numFmtId="4" fontId="46" fillId="0" borderId="0" xfId="79" applyNumberFormat="1" applyFont="1" applyAlignment="1">
      <alignment horizontal="right"/>
    </xf>
    <xf numFmtId="4" fontId="46" fillId="33" borderId="16" xfId="68" applyNumberFormat="1" applyFont="1" applyFill="1" applyBorder="1" applyAlignment="1">
      <alignment horizontal="center" vertical="center" wrapText="1"/>
    </xf>
    <xf numFmtId="4" fontId="46" fillId="33" borderId="14" xfId="68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0" borderId="19" xfId="68" applyFont="1" applyFill="1" applyBorder="1" applyAlignment="1">
      <alignment horizontal="center" vertical="center" wrapText="1"/>
    </xf>
    <xf numFmtId="4" fontId="56" fillId="0" borderId="16" xfId="0" applyNumberFormat="1" applyFont="1" applyBorder="1" applyAlignment="1">
      <alignment horizontal="right" vertical="center"/>
    </xf>
    <xf numFmtId="0" fontId="44" fillId="0" borderId="0" xfId="79" applyFont="1"/>
    <xf numFmtId="0" fontId="44" fillId="0" borderId="0" xfId="79" applyFont="1" applyAlignment="1">
      <alignment wrapText="1"/>
    </xf>
    <xf numFmtId="0" fontId="45" fillId="0" borderId="0" xfId="79" applyFont="1"/>
    <xf numFmtId="0" fontId="45" fillId="33" borderId="0" xfId="68" applyFont="1" applyFill="1" applyAlignment="1">
      <alignment vertical="center" wrapText="1"/>
    </xf>
    <xf numFmtId="0" fontId="46" fillId="0" borderId="0" xfId="0" applyFont="1" applyAlignment="1">
      <alignment wrapText="1"/>
    </xf>
    <xf numFmtId="0" fontId="49" fillId="0" borderId="0" xfId="0" applyFont="1"/>
    <xf numFmtId="0" fontId="46" fillId="0" borderId="0" xfId="71" applyFont="1" applyAlignment="1">
      <alignment wrapText="1"/>
    </xf>
    <xf numFmtId="0" fontId="49" fillId="0" borderId="0" xfId="71" applyFont="1"/>
    <xf numFmtId="0" fontId="46" fillId="0" borderId="0" xfId="71" applyFont="1"/>
    <xf numFmtId="4" fontId="46" fillId="0" borderId="0" xfId="71" applyNumberFormat="1" applyFont="1" applyAlignment="1">
      <alignment horizontal="right"/>
    </xf>
    <xf numFmtId="1" fontId="52" fillId="0" borderId="0" xfId="71" applyNumberFormat="1" applyFont="1"/>
    <xf numFmtId="1" fontId="52" fillId="0" borderId="0" xfId="68" applyNumberFormat="1" applyFont="1" applyAlignment="1">
      <alignment vertical="center"/>
    </xf>
    <xf numFmtId="0" fontId="46" fillId="0" borderId="0" xfId="68" applyFont="1" applyAlignment="1">
      <alignment vertical="center" wrapText="1"/>
    </xf>
    <xf numFmtId="0" fontId="49" fillId="0" borderId="0" xfId="68" applyFont="1" applyAlignment="1">
      <alignment vertical="center"/>
    </xf>
    <xf numFmtId="0" fontId="57" fillId="0" borderId="0" xfId="68" applyFont="1" applyAlignment="1">
      <alignment vertical="center"/>
    </xf>
    <xf numFmtId="4" fontId="46" fillId="33" borderId="0" xfId="68" applyNumberFormat="1" applyFont="1" applyFill="1" applyAlignment="1">
      <alignment horizontal="right"/>
    </xf>
    <xf numFmtId="0" fontId="46" fillId="33" borderId="0" xfId="68" applyFont="1" applyFill="1" applyAlignment="1"/>
    <xf numFmtId="4" fontId="46" fillId="0" borderId="0" xfId="68" applyNumberFormat="1" applyFont="1" applyFill="1" applyAlignment="1">
      <alignment horizontal="right"/>
    </xf>
    <xf numFmtId="4" fontId="46" fillId="0" borderId="0" xfId="68" applyNumberFormat="1" applyFont="1" applyAlignment="1">
      <alignment horizontal="right"/>
    </xf>
    <xf numFmtId="1" fontId="52" fillId="0" borderId="0" xfId="68" applyNumberFormat="1" applyFont="1" applyFill="1" applyBorder="1" applyAlignment="1">
      <alignment vertical="center"/>
    </xf>
    <xf numFmtId="1" fontId="46" fillId="0" borderId="0" xfId="68" applyNumberFormat="1" applyFont="1" applyFill="1" applyBorder="1" applyAlignment="1">
      <alignment vertical="center" wrapText="1"/>
    </xf>
    <xf numFmtId="1" fontId="49" fillId="0" borderId="0" xfId="68" applyNumberFormat="1" applyFont="1" applyFill="1" applyBorder="1" applyAlignment="1">
      <alignment vertical="center"/>
    </xf>
    <xf numFmtId="1" fontId="46" fillId="0" borderId="0" xfId="68" applyNumberFormat="1" applyFont="1" applyFill="1" applyBorder="1" applyAlignment="1">
      <alignment vertical="center"/>
    </xf>
    <xf numFmtId="0" fontId="46" fillId="0" borderId="0" xfId="68" applyFont="1" applyBorder="1" applyAlignment="1">
      <alignment horizontal="left" vertical="center" wrapText="1"/>
    </xf>
    <xf numFmtId="1" fontId="46" fillId="0" borderId="14" xfId="68" applyNumberFormat="1" applyFont="1" applyBorder="1" applyAlignment="1">
      <alignment horizontal="center" vertical="center" wrapText="1"/>
    </xf>
    <xf numFmtId="0" fontId="49" fillId="0" borderId="18" xfId="68" applyFont="1" applyBorder="1" applyAlignment="1">
      <alignment horizontal="center" vertical="center" wrapText="1"/>
    </xf>
    <xf numFmtId="0" fontId="46" fillId="0" borderId="21" xfId="68" applyFont="1" applyBorder="1" applyAlignment="1">
      <alignment horizontal="center" vertical="center" wrapText="1"/>
    </xf>
    <xf numFmtId="0" fontId="44" fillId="0" borderId="16" xfId="68" applyFont="1" applyBorder="1" applyAlignment="1">
      <alignment horizontal="left" vertical="center" wrapText="1"/>
    </xf>
    <xf numFmtId="0" fontId="44" fillId="0" borderId="16" xfId="68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center" wrapText="1"/>
    </xf>
    <xf numFmtId="3" fontId="44" fillId="0" borderId="19" xfId="71" applyNumberFormat="1" applyFont="1" applyFill="1" applyBorder="1" applyAlignment="1">
      <alignment horizontal="center" vertical="center"/>
    </xf>
    <xf numFmtId="1" fontId="44" fillId="0" borderId="0" xfId="79" applyNumberFormat="1" applyFont="1"/>
    <xf numFmtId="0" fontId="45" fillId="0" borderId="0" xfId="79" applyFont="1" applyAlignment="1">
      <alignment wrapText="1"/>
    </xf>
    <xf numFmtId="1" fontId="44" fillId="0" borderId="0" xfId="0" applyNumberFormat="1" applyFont="1"/>
    <xf numFmtId="0" fontId="56" fillId="33" borderId="0" xfId="79" applyFont="1" applyFill="1" applyBorder="1"/>
    <xf numFmtId="0" fontId="56" fillId="0" borderId="0" xfId="71" applyFont="1" applyAlignment="1">
      <alignment wrapText="1"/>
    </xf>
    <xf numFmtId="0" fontId="58" fillId="0" borderId="0" xfId="71" applyFont="1"/>
    <xf numFmtId="0" fontId="56" fillId="0" borderId="0" xfId="71" applyFont="1"/>
    <xf numFmtId="0" fontId="56" fillId="0" borderId="0" xfId="79" applyFont="1"/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4" fontId="51" fillId="0" borderId="0" xfId="0" applyNumberFormat="1" applyFont="1" applyAlignment="1">
      <alignment horizontal="center" vertical="center"/>
    </xf>
    <xf numFmtId="4" fontId="51" fillId="0" borderId="0" xfId="0" applyNumberFormat="1" applyFont="1" applyAlignment="1">
      <alignment horizontal="right" vertical="center"/>
    </xf>
    <xf numFmtId="0" fontId="51" fillId="0" borderId="0" xfId="71" applyFont="1" applyAlignment="1">
      <alignment vertical="center"/>
    </xf>
    <xf numFmtId="0" fontId="51" fillId="0" borderId="0" xfId="71" applyFont="1" applyAlignment="1">
      <alignment vertical="center" wrapText="1"/>
    </xf>
    <xf numFmtId="0" fontId="51" fillId="0" borderId="0" xfId="71" applyFont="1" applyAlignment="1">
      <alignment horizontal="center" vertical="center"/>
    </xf>
    <xf numFmtId="0" fontId="47" fillId="0" borderId="0" xfId="71" applyFont="1" applyAlignment="1">
      <alignment vertical="center"/>
    </xf>
    <xf numFmtId="0" fontId="51" fillId="0" borderId="0" xfId="68" applyFont="1" applyAlignment="1">
      <alignment vertical="center"/>
    </xf>
    <xf numFmtId="0" fontId="51" fillId="0" borderId="0" xfId="68" applyFont="1" applyAlignment="1">
      <alignment vertical="center" wrapText="1"/>
    </xf>
    <xf numFmtId="0" fontId="51" fillId="33" borderId="0" xfId="68" applyFont="1" applyFill="1" applyAlignment="1">
      <alignment horizontal="center" vertical="center"/>
    </xf>
    <xf numFmtId="0" fontId="51" fillId="33" borderId="0" xfId="68" applyFont="1" applyFill="1" applyAlignment="1">
      <alignment vertical="center"/>
    </xf>
    <xf numFmtId="0" fontId="51" fillId="0" borderId="0" xfId="68" applyFont="1" applyFill="1" applyAlignment="1">
      <alignment vertical="center"/>
    </xf>
    <xf numFmtId="0" fontId="55" fillId="0" borderId="0" xfId="68" applyFont="1" applyAlignment="1">
      <alignment vertical="center"/>
    </xf>
    <xf numFmtId="0" fontId="51" fillId="0" borderId="0" xfId="68" applyFont="1" applyFill="1" applyAlignment="1">
      <alignment horizontal="center" vertical="center"/>
    </xf>
    <xf numFmtId="0" fontId="51" fillId="0" borderId="0" xfId="68" applyFont="1" applyAlignment="1">
      <alignment horizontal="center" vertical="center"/>
    </xf>
    <xf numFmtId="0" fontId="52" fillId="0" borderId="0" xfId="68" applyFont="1" applyBorder="1" applyAlignment="1">
      <alignment vertical="center"/>
    </xf>
    <xf numFmtId="0" fontId="59" fillId="0" borderId="0" xfId="68" applyFont="1" applyBorder="1" applyAlignment="1">
      <alignment vertical="center"/>
    </xf>
    <xf numFmtId="0" fontId="59" fillId="0" borderId="0" xfId="68" applyFont="1" applyBorder="1" applyAlignment="1">
      <alignment vertical="center" wrapText="1"/>
    </xf>
    <xf numFmtId="0" fontId="59" fillId="0" borderId="0" xfId="68" applyFont="1" applyBorder="1" applyAlignment="1">
      <alignment horizontal="center" vertical="center" wrapText="1"/>
    </xf>
    <xf numFmtId="0" fontId="59" fillId="33" borderId="0" xfId="68" applyFont="1" applyFill="1" applyBorder="1" applyAlignment="1">
      <alignment horizontal="center" vertical="center" wrapText="1"/>
    </xf>
    <xf numFmtId="0" fontId="59" fillId="0" borderId="0" xfId="68" applyFont="1" applyFill="1" applyBorder="1" applyAlignment="1">
      <alignment horizontal="center" vertical="center" wrapText="1"/>
    </xf>
    <xf numFmtId="0" fontId="59" fillId="0" borderId="0" xfId="68" applyFont="1" applyAlignment="1">
      <alignment vertical="center"/>
    </xf>
    <xf numFmtId="0" fontId="53" fillId="0" borderId="15" xfId="68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33" borderId="16" xfId="68" applyFont="1" applyFill="1" applyBorder="1" applyAlignment="1">
      <alignment horizontal="center" vertical="center" wrapText="1"/>
    </xf>
    <xf numFmtId="170" fontId="53" fillId="33" borderId="16" xfId="68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1" fillId="0" borderId="18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1" fontId="47" fillId="0" borderId="16" xfId="0" applyNumberFormat="1" applyFont="1" applyFill="1" applyBorder="1" applyAlignment="1">
      <alignment vertical="center"/>
    </xf>
    <xf numFmtId="0" fontId="51" fillId="33" borderId="19" xfId="68" applyNumberFormat="1" applyFont="1" applyFill="1" applyBorder="1" applyAlignment="1">
      <alignment horizontal="center" vertical="center" wrapText="1"/>
    </xf>
    <xf numFmtId="3" fontId="51" fillId="0" borderId="16" xfId="68" applyNumberFormat="1" applyFont="1" applyFill="1" applyBorder="1" applyAlignment="1">
      <alignment horizontal="center" vertical="center"/>
    </xf>
    <xf numFmtId="4" fontId="51" fillId="33" borderId="16" xfId="0" applyNumberFormat="1" applyFont="1" applyFill="1" applyBorder="1" applyAlignment="1">
      <alignment horizontal="center" vertical="center"/>
    </xf>
    <xf numFmtId="9" fontId="51" fillId="33" borderId="18" xfId="68" applyNumberFormat="1" applyFont="1" applyFill="1" applyBorder="1" applyAlignment="1">
      <alignment horizontal="center" vertical="center"/>
    </xf>
    <xf numFmtId="3" fontId="51" fillId="0" borderId="14" xfId="68" applyNumberFormat="1" applyFont="1" applyFill="1" applyBorder="1" applyAlignment="1">
      <alignment horizontal="center" vertical="center"/>
    </xf>
    <xf numFmtId="4" fontId="51" fillId="33" borderId="14" xfId="0" applyNumberFormat="1" applyFont="1" applyFill="1" applyBorder="1" applyAlignment="1">
      <alignment horizontal="center" vertical="center"/>
    </xf>
    <xf numFmtId="9" fontId="51" fillId="33" borderId="15" xfId="68" applyNumberFormat="1" applyFont="1" applyFill="1" applyBorder="1" applyAlignment="1">
      <alignment horizontal="center" vertical="center"/>
    </xf>
    <xf numFmtId="0" fontId="51" fillId="33" borderId="19" xfId="68" applyFont="1" applyFill="1" applyBorder="1" applyAlignment="1">
      <alignment horizontal="center" vertical="center" wrapText="1"/>
    </xf>
    <xf numFmtId="4" fontId="51" fillId="33" borderId="16" xfId="71" applyNumberFormat="1" applyFont="1" applyFill="1" applyBorder="1" applyAlignment="1">
      <alignment horizontal="center" vertical="center"/>
    </xf>
    <xf numFmtId="9" fontId="51" fillId="33" borderId="16" xfId="68" applyNumberFormat="1" applyFont="1" applyFill="1" applyBorder="1" applyAlignment="1">
      <alignment horizontal="center" vertical="center"/>
    </xf>
    <xf numFmtId="9" fontId="51" fillId="33" borderId="14" xfId="68" applyNumberFormat="1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1" fontId="47" fillId="0" borderId="14" xfId="0" applyNumberFormat="1" applyFont="1" applyFill="1" applyBorder="1" applyAlignment="1">
      <alignment vertical="center"/>
    </xf>
    <xf numFmtId="0" fontId="51" fillId="33" borderId="17" xfId="68" applyNumberFormat="1" applyFont="1" applyFill="1" applyBorder="1" applyAlignment="1">
      <alignment horizontal="center" vertical="center" wrapText="1"/>
    </xf>
    <xf numFmtId="0" fontId="51" fillId="33" borderId="22" xfId="68" applyFont="1" applyFill="1" applyBorder="1" applyAlignment="1">
      <alignment horizontal="center" vertical="center" wrapText="1"/>
    </xf>
    <xf numFmtId="4" fontId="51" fillId="33" borderId="23" xfId="71" applyNumberFormat="1" applyFont="1" applyFill="1" applyBorder="1" applyAlignment="1">
      <alignment horizontal="center" vertical="center"/>
    </xf>
    <xf numFmtId="1" fontId="45" fillId="33" borderId="18" xfId="71" applyNumberFormat="1" applyFont="1" applyFill="1" applyBorder="1" applyAlignment="1">
      <alignment horizontal="left" vertical="center" wrapText="1"/>
    </xf>
    <xf numFmtId="0" fontId="44" fillId="33" borderId="17" xfId="68" applyFont="1" applyFill="1" applyBorder="1" applyAlignment="1">
      <alignment horizontal="center" vertical="center" wrapText="1"/>
    </xf>
    <xf numFmtId="0" fontId="44" fillId="33" borderId="19" xfId="68" applyFont="1" applyFill="1" applyBorder="1" applyAlignment="1">
      <alignment horizontal="center" vertical="center" wrapText="1"/>
    </xf>
    <xf numFmtId="4" fontId="59" fillId="33" borderId="20" xfId="68" applyNumberFormat="1" applyFont="1" applyFill="1" applyBorder="1" applyAlignment="1">
      <alignment vertical="center" wrapText="1"/>
    </xf>
    <xf numFmtId="4" fontId="59" fillId="33" borderId="16" xfId="71" applyNumberFormat="1" applyFont="1" applyFill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71" applyFont="1"/>
    <xf numFmtId="0" fontId="46" fillId="0" borderId="0" xfId="68" applyFont="1" applyAlignment="1"/>
    <xf numFmtId="0" fontId="52" fillId="0" borderId="0" xfId="68" applyFont="1" applyAlignment="1">
      <alignment vertical="center"/>
    </xf>
    <xf numFmtId="0" fontId="46" fillId="0" borderId="0" xfId="68" applyFont="1" applyBorder="1" applyAlignment="1">
      <alignment vertical="center" wrapText="1"/>
    </xf>
    <xf numFmtId="0" fontId="49" fillId="0" borderId="0" xfId="68" applyFont="1" applyBorder="1" applyAlignment="1">
      <alignment horizontal="left" vertical="center"/>
    </xf>
    <xf numFmtId="0" fontId="46" fillId="0" borderId="0" xfId="68" applyFont="1" applyFill="1" applyBorder="1" applyAlignment="1">
      <alignment vertical="center"/>
    </xf>
    <xf numFmtId="0" fontId="46" fillId="0" borderId="16" xfId="68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4" fontId="44" fillId="33" borderId="16" xfId="68" applyNumberFormat="1" applyFont="1" applyFill="1" applyBorder="1" applyAlignment="1">
      <alignment horizontal="center" vertical="center" wrapText="1"/>
    </xf>
    <xf numFmtId="4" fontId="44" fillId="33" borderId="14" xfId="68" applyNumberFormat="1" applyFont="1" applyFill="1" applyBorder="1" applyAlignment="1">
      <alignment horizontal="center" vertical="center" wrapText="1"/>
    </xf>
    <xf numFmtId="0" fontId="44" fillId="0" borderId="14" xfId="69" applyFont="1" applyBorder="1" applyAlignment="1">
      <alignment horizontal="left" vertical="center" wrapText="1"/>
    </xf>
    <xf numFmtId="0" fontId="44" fillId="0" borderId="24" xfId="69" applyFont="1" applyBorder="1" applyAlignment="1">
      <alignment horizontal="center" vertical="center" wrapText="1"/>
    </xf>
    <xf numFmtId="0" fontId="44" fillId="0" borderId="19" xfId="68" applyFont="1" applyBorder="1" applyAlignment="1">
      <alignment horizontal="center" vertical="center" wrapText="1"/>
    </xf>
    <xf numFmtId="0" fontId="44" fillId="0" borderId="14" xfId="69" applyFont="1" applyFill="1" applyBorder="1" applyAlignment="1">
      <alignment horizontal="left" vertical="center" wrapText="1"/>
    </xf>
    <xf numFmtId="1" fontId="63" fillId="0" borderId="0" xfId="0" applyNumberFormat="1" applyFont="1" applyAlignment="1">
      <alignment horizontal="center" vertical="center"/>
    </xf>
    <xf numFmtId="0" fontId="44" fillId="0" borderId="16" xfId="69" applyFont="1" applyBorder="1" applyAlignment="1">
      <alignment horizontal="left" vertical="center" wrapText="1"/>
    </xf>
    <xf numFmtId="0" fontId="44" fillId="0" borderId="16" xfId="69" applyFont="1" applyBorder="1" applyAlignment="1">
      <alignment horizontal="center" vertical="center" wrapText="1"/>
    </xf>
    <xf numFmtId="0" fontId="63" fillId="0" borderId="0" xfId="0" applyFont="1"/>
    <xf numFmtId="4" fontId="44" fillId="33" borderId="16" xfId="71" applyNumberFormat="1" applyFont="1" applyFill="1" applyBorder="1" applyAlignment="1">
      <alignment horizontal="right" vertical="center"/>
    </xf>
    <xf numFmtId="0" fontId="49" fillId="0" borderId="0" xfId="79" applyFont="1" applyAlignment="1">
      <alignment wrapText="1"/>
    </xf>
    <xf numFmtId="0" fontId="49" fillId="0" borderId="0" xfId="79" applyFont="1"/>
    <xf numFmtId="0" fontId="65" fillId="0" borderId="0" xfId="0" applyFont="1" applyAlignment="1"/>
    <xf numFmtId="0" fontId="47" fillId="0" borderId="0" xfId="0" applyFont="1" applyAlignment="1">
      <alignment horizontal="center"/>
    </xf>
    <xf numFmtId="0" fontId="47" fillId="0" borderId="0" xfId="71" applyFont="1" applyAlignment="1">
      <alignment wrapText="1"/>
    </xf>
    <xf numFmtId="0" fontId="48" fillId="0" borderId="0" xfId="71" applyFont="1"/>
    <xf numFmtId="4" fontId="47" fillId="0" borderId="0" xfId="71" applyNumberFormat="1" applyFont="1" applyAlignment="1">
      <alignment horizontal="right"/>
    </xf>
    <xf numFmtId="0" fontId="47" fillId="0" borderId="0" xfId="0" applyFont="1"/>
    <xf numFmtId="0" fontId="47" fillId="0" borderId="0" xfId="68" applyFont="1" applyAlignment="1">
      <alignment vertical="center" wrapText="1"/>
    </xf>
    <xf numFmtId="0" fontId="47" fillId="0" borderId="0" xfId="68" applyFont="1" applyAlignment="1"/>
    <xf numFmtId="4" fontId="47" fillId="33" borderId="0" xfId="68" applyNumberFormat="1" applyFont="1" applyFill="1" applyAlignment="1">
      <alignment horizontal="right"/>
    </xf>
    <xf numFmtId="0" fontId="47" fillId="33" borderId="0" xfId="68" applyFont="1" applyFill="1" applyAlignment="1"/>
    <xf numFmtId="4" fontId="47" fillId="0" borderId="0" xfId="68" applyNumberFormat="1" applyFont="1" applyFill="1" applyAlignment="1">
      <alignment horizontal="right"/>
    </xf>
    <xf numFmtId="4" fontId="47" fillId="0" borderId="0" xfId="68" applyNumberFormat="1" applyFont="1" applyAlignment="1">
      <alignment horizontal="right"/>
    </xf>
    <xf numFmtId="0" fontId="52" fillId="0" borderId="0" xfId="68" applyFont="1" applyFill="1" applyBorder="1" applyAlignment="1">
      <alignment vertical="center" wrapText="1"/>
    </xf>
    <xf numFmtId="0" fontId="57" fillId="0" borderId="0" xfId="68" applyFont="1" applyFill="1" applyBorder="1" applyAlignment="1">
      <alignment vertical="center"/>
    </xf>
    <xf numFmtId="0" fontId="47" fillId="0" borderId="0" xfId="68" applyFont="1" applyBorder="1" applyAlignment="1">
      <alignment horizontal="left" vertical="center" wrapText="1"/>
    </xf>
    <xf numFmtId="4" fontId="47" fillId="33" borderId="0" xfId="68" applyNumberFormat="1" applyFont="1" applyFill="1" applyBorder="1" applyAlignment="1">
      <alignment horizontal="right" vertical="center" wrapText="1"/>
    </xf>
    <xf numFmtId="0" fontId="47" fillId="33" borderId="0" xfId="68" applyFont="1" applyFill="1" applyBorder="1" applyAlignment="1">
      <alignment horizontal="center" vertical="center" wrapText="1"/>
    </xf>
    <xf numFmtId="4" fontId="47" fillId="0" borderId="0" xfId="68" applyNumberFormat="1" applyFont="1" applyFill="1" applyBorder="1" applyAlignment="1">
      <alignment horizontal="right" vertical="center" wrapText="1"/>
    </xf>
    <xf numFmtId="4" fontId="47" fillId="0" borderId="0" xfId="68" applyNumberFormat="1" applyFont="1" applyBorder="1" applyAlignment="1">
      <alignment horizontal="right" vertical="center" wrapText="1"/>
    </xf>
    <xf numFmtId="0" fontId="44" fillId="33" borderId="0" xfId="68" applyFont="1" applyFill="1" applyAlignment="1">
      <alignment horizontal="center"/>
    </xf>
    <xf numFmtId="0" fontId="46" fillId="33" borderId="0" xfId="68" applyFont="1" applyFill="1" applyAlignment="1">
      <alignment vertical="center" wrapText="1"/>
    </xf>
    <xf numFmtId="0" fontId="49" fillId="33" borderId="0" xfId="68" applyFont="1" applyFill="1" applyAlignment="1">
      <alignment vertical="center" wrapText="1"/>
    </xf>
    <xf numFmtId="4" fontId="44" fillId="33" borderId="0" xfId="68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0" fontId="51" fillId="0" borderId="0" xfId="0" applyFont="1"/>
    <xf numFmtId="4" fontId="51" fillId="0" borderId="0" xfId="0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52" fillId="0" borderId="0" xfId="68" applyFont="1" applyBorder="1" applyAlignment="1">
      <alignment horizontal="left" vertical="center" wrapText="1"/>
    </xf>
    <xf numFmtId="4" fontId="47" fillId="33" borderId="0" xfId="79" applyNumberFormat="1" applyFont="1" applyFill="1" applyAlignment="1">
      <alignment horizontal="right"/>
    </xf>
    <xf numFmtId="0" fontId="47" fillId="33" borderId="0" xfId="79" applyFont="1" applyFill="1"/>
    <xf numFmtId="4" fontId="47" fillId="0" borderId="0" xfId="79" applyNumberFormat="1" applyFont="1" applyFill="1" applyAlignment="1">
      <alignment horizontal="right"/>
    </xf>
    <xf numFmtId="4" fontId="47" fillId="0" borderId="0" xfId="79" applyNumberFormat="1" applyFont="1" applyAlignment="1">
      <alignment horizontal="right"/>
    </xf>
    <xf numFmtId="0" fontId="51" fillId="0" borderId="14" xfId="68" applyFont="1" applyBorder="1" applyAlignment="1">
      <alignment horizontal="center" vertical="center" wrapText="1"/>
    </xf>
    <xf numFmtId="0" fontId="51" fillId="0" borderId="22" xfId="68" applyFont="1" applyBorder="1" applyAlignment="1">
      <alignment horizontal="center" vertical="center" wrapText="1"/>
    </xf>
    <xf numFmtId="0" fontId="51" fillId="0" borderId="21" xfId="68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4" fontId="51" fillId="33" borderId="14" xfId="68" applyNumberFormat="1" applyFont="1" applyFill="1" applyBorder="1" applyAlignment="1">
      <alignment horizontal="center" vertical="center" wrapText="1"/>
    </xf>
    <xf numFmtId="0" fontId="51" fillId="33" borderId="14" xfId="68" applyFont="1" applyFill="1" applyBorder="1" applyAlignment="1">
      <alignment horizontal="center" vertical="center" wrapText="1"/>
    </xf>
    <xf numFmtId="171" fontId="51" fillId="33" borderId="16" xfId="68" applyNumberFormat="1" applyFont="1" applyFill="1" applyBorder="1" applyAlignment="1">
      <alignment horizontal="center" vertical="center" wrapText="1"/>
    </xf>
    <xf numFmtId="49" fontId="66" fillId="0" borderId="16" xfId="0" applyNumberFormat="1" applyFont="1" applyFill="1" applyBorder="1" applyAlignment="1" applyProtection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4" fontId="51" fillId="0" borderId="17" xfId="0" applyNumberFormat="1" applyFont="1" applyBorder="1" applyAlignment="1">
      <alignment horizontal="right" vertical="center"/>
    </xf>
    <xf numFmtId="4" fontId="59" fillId="33" borderId="24" xfId="68" applyNumberFormat="1" applyFont="1" applyFill="1" applyBorder="1" applyAlignment="1">
      <alignment horizontal="right" vertical="center" wrapText="1"/>
    </xf>
    <xf numFmtId="0" fontId="51" fillId="0" borderId="0" xfId="68" applyFont="1" applyBorder="1" applyAlignment="1">
      <alignment vertical="center"/>
    </xf>
    <xf numFmtId="0" fontId="51" fillId="0" borderId="0" xfId="68" applyFont="1" applyBorder="1" applyAlignment="1">
      <alignment horizontal="left" vertical="center"/>
    </xf>
    <xf numFmtId="0" fontId="67" fillId="0" borderId="0" xfId="68" applyFont="1" applyAlignment="1">
      <alignment vertical="center"/>
    </xf>
    <xf numFmtId="4" fontId="51" fillId="33" borderId="0" xfId="79" applyNumberFormat="1" applyFont="1" applyFill="1" applyAlignment="1">
      <alignment horizontal="right"/>
    </xf>
    <xf numFmtId="0" fontId="51" fillId="33" borderId="0" xfId="79" applyFont="1" applyFill="1"/>
    <xf numFmtId="4" fontId="51" fillId="0" borderId="0" xfId="79" applyNumberFormat="1" applyFont="1" applyFill="1" applyAlignment="1">
      <alignment horizontal="right"/>
    </xf>
    <xf numFmtId="4" fontId="51" fillId="0" borderId="0" xfId="79" applyNumberFormat="1" applyFont="1" applyAlignment="1">
      <alignment horizontal="right"/>
    </xf>
    <xf numFmtId="0" fontId="51" fillId="0" borderId="15" xfId="68" applyFont="1" applyBorder="1" applyAlignment="1">
      <alignment horizontal="center" vertical="center" wrapText="1"/>
    </xf>
    <xf numFmtId="0" fontId="51" fillId="0" borderId="16" xfId="68" applyFont="1" applyBorder="1" applyAlignment="1">
      <alignment horizontal="center" vertical="center" wrapText="1"/>
    </xf>
    <xf numFmtId="4" fontId="51" fillId="33" borderId="16" xfId="68" applyNumberFormat="1" applyFont="1" applyFill="1" applyBorder="1" applyAlignment="1">
      <alignment horizontal="center" vertical="center" wrapText="1"/>
    </xf>
    <xf numFmtId="172" fontId="51" fillId="33" borderId="14" xfId="68" applyNumberFormat="1" applyFont="1" applyFill="1" applyBorder="1" applyAlignment="1">
      <alignment horizontal="center" vertical="center" wrapText="1"/>
    </xf>
    <xf numFmtId="0" fontId="51" fillId="33" borderId="15" xfId="54" applyNumberFormat="1" applyFont="1" applyFill="1" applyBorder="1" applyAlignment="1" applyProtection="1">
      <alignment horizontal="left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51" fillId="33" borderId="17" xfId="68" applyFont="1" applyFill="1" applyBorder="1" applyAlignment="1">
      <alignment horizontal="center" vertical="center" wrapText="1"/>
    </xf>
    <xf numFmtId="4" fontId="59" fillId="33" borderId="25" xfId="68" applyNumberFormat="1" applyFont="1" applyFill="1" applyBorder="1" applyAlignment="1">
      <alignment horizontal="right" vertical="center" wrapText="1"/>
    </xf>
    <xf numFmtId="0" fontId="52" fillId="0" borderId="0" xfId="68" applyNumberFormat="1" applyFont="1" applyBorder="1" applyAlignment="1">
      <alignment vertical="center"/>
    </xf>
    <xf numFmtId="0" fontId="52" fillId="0" borderId="0" xfId="68" applyNumberFormat="1" applyFont="1" applyBorder="1" applyAlignment="1">
      <alignment vertical="center" wrapText="1"/>
    </xf>
    <xf numFmtId="0" fontId="57" fillId="0" borderId="0" xfId="68" applyNumberFormat="1" applyFont="1" applyBorder="1" applyAlignment="1">
      <alignment vertical="center"/>
    </xf>
    <xf numFmtId="0" fontId="44" fillId="0" borderId="14" xfId="68" applyFont="1" applyBorder="1" applyAlignment="1">
      <alignment horizontal="center" vertical="center" wrapText="1"/>
    </xf>
    <xf numFmtId="0" fontId="45" fillId="0" borderId="16" xfId="68" applyFont="1" applyBorder="1" applyAlignment="1">
      <alignment horizontal="center" vertical="center" wrapText="1"/>
    </xf>
    <xf numFmtId="0" fontId="45" fillId="0" borderId="15" xfId="68" applyFont="1" applyBorder="1" applyAlignment="1">
      <alignment horizontal="center" vertical="center" wrapText="1"/>
    </xf>
    <xf numFmtId="0" fontId="44" fillId="0" borderId="15" xfId="68" applyFont="1" applyBorder="1" applyAlignment="1">
      <alignment horizontal="center" vertical="center" wrapText="1"/>
    </xf>
    <xf numFmtId="4" fontId="44" fillId="33" borderId="18" xfId="68" applyNumberFormat="1" applyFont="1" applyFill="1" applyBorder="1" applyAlignment="1">
      <alignment horizontal="center" vertical="center" wrapText="1"/>
    </xf>
    <xf numFmtId="0" fontId="44" fillId="33" borderId="16" xfId="74" applyFont="1" applyFill="1" applyBorder="1" applyAlignment="1">
      <alignment horizontal="left" vertical="center" wrapText="1"/>
    </xf>
    <xf numFmtId="0" fontId="44" fillId="0" borderId="16" xfId="74" applyFont="1" applyBorder="1" applyAlignment="1">
      <alignment horizontal="center" vertical="center" wrapText="1"/>
    </xf>
    <xf numFmtId="3" fontId="44" fillId="0" borderId="16" xfId="68" applyNumberFormat="1" applyFont="1" applyFill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0" fontId="44" fillId="33" borderId="14" xfId="74" applyFont="1" applyFill="1" applyBorder="1" applyAlignment="1">
      <alignment horizontal="left" vertical="center" wrapText="1"/>
    </xf>
    <xf numFmtId="0" fontId="51" fillId="0" borderId="14" xfId="75" applyFont="1" applyBorder="1" applyAlignment="1">
      <alignment horizontal="center" vertical="center" wrapText="1"/>
    </xf>
    <xf numFmtId="4" fontId="51" fillId="33" borderId="17" xfId="0" applyNumberFormat="1" applyFont="1" applyFill="1" applyBorder="1" applyAlignment="1">
      <alignment horizontal="center" vertical="center"/>
    </xf>
    <xf numFmtId="4" fontId="51" fillId="0" borderId="19" xfId="0" applyNumberFormat="1" applyFont="1" applyBorder="1" applyAlignment="1">
      <alignment horizontal="right" vertical="center"/>
    </xf>
    <xf numFmtId="4" fontId="46" fillId="33" borderId="19" xfId="71" applyNumberFormat="1" applyFont="1" applyFill="1" applyBorder="1" applyAlignment="1">
      <alignment horizontal="right" vertical="center"/>
    </xf>
    <xf numFmtId="172" fontId="44" fillId="0" borderId="16" xfId="0" applyNumberFormat="1" applyFont="1" applyBorder="1" applyAlignment="1">
      <alignment horizontal="center" vertical="center"/>
    </xf>
    <xf numFmtId="0" fontId="36" fillId="33" borderId="16" xfId="0" applyFont="1" applyFill="1" applyBorder="1" applyAlignment="1">
      <alignment horizontal="left" vertical="center" wrapText="1"/>
    </xf>
    <xf numFmtId="0" fontId="36" fillId="0" borderId="16" xfId="0" applyFont="1" applyBorder="1" applyAlignment="1">
      <alignment horizontal="center" vertical="center" wrapText="1"/>
    </xf>
    <xf numFmtId="0" fontId="69" fillId="33" borderId="19" xfId="68" applyFont="1" applyFill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right" vertical="center"/>
    </xf>
    <xf numFmtId="172" fontId="44" fillId="0" borderId="14" xfId="0" applyNumberFormat="1" applyFont="1" applyBorder="1" applyAlignment="1">
      <alignment horizontal="center" vertical="center"/>
    </xf>
    <xf numFmtId="0" fontId="36" fillId="33" borderId="14" xfId="0" applyFont="1" applyFill="1" applyBorder="1" applyAlignment="1">
      <alignment horizontal="left" vertical="center" wrapText="1"/>
    </xf>
    <xf numFmtId="0" fontId="36" fillId="0" borderId="14" xfId="0" applyFont="1" applyBorder="1" applyAlignment="1">
      <alignment horizontal="center" vertical="center" wrapText="1"/>
    </xf>
    <xf numFmtId="0" fontId="69" fillId="33" borderId="17" xfId="68" applyFont="1" applyFill="1" applyBorder="1" applyAlignment="1">
      <alignment horizontal="center" vertical="center" wrapText="1"/>
    </xf>
    <xf numFmtId="9" fontId="44" fillId="33" borderId="14" xfId="68" applyNumberFormat="1" applyFont="1" applyFill="1" applyBorder="1" applyAlignment="1">
      <alignment horizontal="center" vertical="center"/>
    </xf>
    <xf numFmtId="0" fontId="54" fillId="0" borderId="0" xfId="0" applyFont="1"/>
    <xf numFmtId="2" fontId="47" fillId="0" borderId="0" xfId="71" applyNumberFormat="1" applyFont="1" applyAlignment="1">
      <alignment horizontal="right"/>
    </xf>
    <xf numFmtId="2" fontId="47" fillId="33" borderId="0" xfId="68" applyNumberFormat="1" applyFont="1" applyFill="1" applyAlignment="1">
      <alignment horizontal="right"/>
    </xf>
    <xf numFmtId="0" fontId="47" fillId="0" borderId="0" xfId="68" applyNumberFormat="1" applyFont="1" applyBorder="1" applyAlignment="1">
      <alignment vertical="center"/>
    </xf>
    <xf numFmtId="2" fontId="47" fillId="0" borderId="0" xfId="0" applyNumberFormat="1" applyFont="1" applyAlignment="1">
      <alignment horizontal="right"/>
    </xf>
    <xf numFmtId="2" fontId="51" fillId="33" borderId="16" xfId="68" applyNumberFormat="1" applyFont="1" applyFill="1" applyBorder="1" applyAlignment="1">
      <alignment horizontal="center" vertical="center" wrapText="1"/>
    </xf>
    <xf numFmtId="4" fontId="51" fillId="33" borderId="18" xfId="68" applyNumberFormat="1" applyFont="1" applyFill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49" fontId="60" fillId="0" borderId="16" xfId="0" applyNumberFormat="1" applyFont="1" applyFill="1" applyBorder="1" applyAlignment="1">
      <alignment horizontal="center"/>
    </xf>
    <xf numFmtId="0" fontId="51" fillId="33" borderId="16" xfId="68" applyNumberFormat="1" applyFont="1" applyFill="1" applyBorder="1" applyAlignment="1">
      <alignment horizontal="center" vertical="center" wrapText="1"/>
    </xf>
    <xf numFmtId="4" fontId="51" fillId="33" borderId="14" xfId="71" applyNumberFormat="1" applyFont="1" applyFill="1" applyBorder="1" applyAlignment="1">
      <alignment horizontal="right" vertical="center"/>
    </xf>
    <xf numFmtId="0" fontId="60" fillId="0" borderId="16" xfId="0" applyFont="1" applyFill="1" applyBorder="1" applyAlignment="1">
      <alignment horizontal="center" vertical="center" wrapText="1"/>
    </xf>
    <xf numFmtId="2" fontId="51" fillId="0" borderId="0" xfId="0" applyNumberFormat="1" applyFont="1" applyAlignment="1">
      <alignment horizontal="right"/>
    </xf>
    <xf numFmtId="0" fontId="51" fillId="0" borderId="0" xfId="0" applyFont="1" applyFill="1" applyBorder="1" applyAlignment="1">
      <alignment vertical="center" wrapText="1"/>
    </xf>
    <xf numFmtId="0" fontId="61" fillId="0" borderId="0" xfId="0" applyFont="1"/>
    <xf numFmtId="2" fontId="61" fillId="0" borderId="0" xfId="0" applyNumberFormat="1" applyFont="1" applyAlignment="1">
      <alignment horizontal="right"/>
    </xf>
    <xf numFmtId="9" fontId="51" fillId="0" borderId="0" xfId="0" applyNumberFormat="1" applyFont="1" applyAlignment="1">
      <alignment horizontal="center"/>
    </xf>
    <xf numFmtId="0" fontId="71" fillId="0" borderId="0" xfId="0" applyFont="1"/>
    <xf numFmtId="4" fontId="71" fillId="0" borderId="0" xfId="0" applyNumberFormat="1" applyFont="1" applyAlignment="1">
      <alignment horizontal="right"/>
    </xf>
    <xf numFmtId="0" fontId="71" fillId="0" borderId="0" xfId="71" applyFont="1"/>
    <xf numFmtId="4" fontId="71" fillId="0" borderId="0" xfId="71" applyNumberFormat="1" applyFont="1" applyAlignment="1">
      <alignment horizontal="right"/>
    </xf>
    <xf numFmtId="0" fontId="72" fillId="0" borderId="0" xfId="71" applyFont="1"/>
    <xf numFmtId="0" fontId="71" fillId="0" borderId="0" xfId="68" applyFont="1" applyAlignment="1">
      <alignment vertical="center"/>
    </xf>
    <xf numFmtId="0" fontId="73" fillId="0" borderId="0" xfId="68" applyFont="1" applyAlignment="1">
      <alignment vertical="center"/>
    </xf>
    <xf numFmtId="0" fontId="71" fillId="0" borderId="0" xfId="68" applyFont="1" applyAlignment="1"/>
    <xf numFmtId="4" fontId="71" fillId="33" borderId="0" xfId="68" applyNumberFormat="1" applyFont="1" applyFill="1" applyAlignment="1">
      <alignment horizontal="right"/>
    </xf>
    <xf numFmtId="0" fontId="71" fillId="33" borderId="0" xfId="68" applyFont="1" applyFill="1" applyAlignment="1"/>
    <xf numFmtId="4" fontId="71" fillId="0" borderId="0" xfId="68" applyNumberFormat="1" applyFont="1" applyFill="1" applyAlignment="1">
      <alignment horizontal="right"/>
    </xf>
    <xf numFmtId="4" fontId="71" fillId="0" borderId="0" xfId="68" applyNumberFormat="1" applyFont="1" applyAlignment="1">
      <alignment horizontal="right"/>
    </xf>
    <xf numFmtId="0" fontId="74" fillId="0" borderId="0" xfId="68" applyFont="1" applyFill="1" applyBorder="1" applyAlignment="1">
      <alignment vertical="center"/>
    </xf>
    <xf numFmtId="0" fontId="74" fillId="0" borderId="0" xfId="68" applyFont="1" applyBorder="1" applyAlignment="1">
      <alignment horizontal="left" vertical="center" wrapText="1"/>
    </xf>
    <xf numFmtId="4" fontId="71" fillId="33" borderId="0" xfId="79" applyNumberFormat="1" applyFont="1" applyFill="1" applyAlignment="1">
      <alignment horizontal="right"/>
    </xf>
    <xf numFmtId="0" fontId="71" fillId="33" borderId="0" xfId="79" applyFont="1" applyFill="1"/>
    <xf numFmtId="4" fontId="71" fillId="0" borderId="0" xfId="79" applyNumberFormat="1" applyFont="1" applyFill="1" applyAlignment="1">
      <alignment horizontal="right"/>
    </xf>
    <xf numFmtId="4" fontId="71" fillId="0" borderId="0" xfId="79" applyNumberFormat="1" applyFont="1" applyAlignment="1">
      <alignment horizontal="right"/>
    </xf>
    <xf numFmtId="0" fontId="71" fillId="0" borderId="14" xfId="68" applyFont="1" applyBorder="1" applyAlignment="1">
      <alignment horizontal="center" vertical="center" wrapText="1"/>
    </xf>
    <xf numFmtId="0" fontId="71" fillId="0" borderId="18" xfId="68" applyFont="1" applyBorder="1" applyAlignment="1">
      <alignment horizontal="center" vertical="center" wrapText="1"/>
    </xf>
    <xf numFmtId="0" fontId="71" fillId="0" borderId="16" xfId="68" applyFont="1" applyBorder="1" applyAlignment="1">
      <alignment horizontal="center" vertical="center" wrapText="1"/>
    </xf>
    <xf numFmtId="0" fontId="71" fillId="0" borderId="21" xfId="68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4" fontId="71" fillId="33" borderId="16" xfId="68" applyNumberFormat="1" applyFont="1" applyFill="1" applyBorder="1" applyAlignment="1">
      <alignment horizontal="center" vertical="center" wrapText="1"/>
    </xf>
    <xf numFmtId="0" fontId="71" fillId="33" borderId="16" xfId="68" applyFont="1" applyFill="1" applyBorder="1" applyAlignment="1">
      <alignment horizontal="center" vertical="center" wrapText="1"/>
    </xf>
    <xf numFmtId="4" fontId="71" fillId="33" borderId="14" xfId="68" applyNumberFormat="1" applyFont="1" applyFill="1" applyBorder="1" applyAlignment="1">
      <alignment horizontal="center" vertical="center" wrapText="1"/>
    </xf>
    <xf numFmtId="49" fontId="71" fillId="0" borderId="16" xfId="0" applyNumberFormat="1" applyFont="1" applyBorder="1" applyAlignment="1">
      <alignment horizontal="center" vertical="center"/>
    </xf>
    <xf numFmtId="0" fontId="71" fillId="0" borderId="16" xfId="0" applyFont="1" applyBorder="1" applyAlignment="1">
      <alignment vertical="center" wrapText="1"/>
    </xf>
    <xf numFmtId="1" fontId="71" fillId="0" borderId="16" xfId="0" applyNumberFormat="1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9" fontId="71" fillId="33" borderId="18" xfId="68" applyNumberFormat="1" applyFont="1" applyFill="1" applyBorder="1" applyAlignment="1">
      <alignment horizontal="center" vertical="center"/>
    </xf>
    <xf numFmtId="4" fontId="72" fillId="33" borderId="16" xfId="71" applyNumberFormat="1" applyFont="1" applyFill="1" applyBorder="1" applyAlignment="1">
      <alignment horizontal="right" vertical="center"/>
    </xf>
    <xf numFmtId="4" fontId="71" fillId="0" borderId="20" xfId="0" applyNumberFormat="1" applyFont="1" applyBorder="1" applyAlignment="1">
      <alignment horizontal="right" vertical="center"/>
    </xf>
    <xf numFmtId="0" fontId="71" fillId="0" borderId="16" xfId="0" applyFont="1" applyBorder="1"/>
    <xf numFmtId="4" fontId="74" fillId="33" borderId="16" xfId="68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 horizontal="center" vertical="center"/>
    </xf>
    <xf numFmtId="0" fontId="54" fillId="0" borderId="0" xfId="78" applyFont="1" applyAlignment="1">
      <alignment horizontal="left" vertical="center"/>
    </xf>
    <xf numFmtId="0" fontId="47" fillId="0" borderId="0" xfId="78" applyFont="1" applyFill="1"/>
    <xf numFmtId="0" fontId="75" fillId="0" borderId="0" xfId="77" applyFont="1" applyAlignment="1">
      <alignment horizontal="left" vertical="center"/>
    </xf>
    <xf numFmtId="0" fontId="47" fillId="0" borderId="0" xfId="77" applyFont="1" applyAlignment="1">
      <alignment horizontal="left" vertical="center"/>
    </xf>
    <xf numFmtId="0" fontId="47" fillId="0" borderId="0" xfId="77" applyFont="1"/>
    <xf numFmtId="0" fontId="47" fillId="0" borderId="0" xfId="77" applyFont="1" applyFill="1"/>
    <xf numFmtId="0" fontId="53" fillId="0" borderId="14" xfId="68" applyFont="1" applyBorder="1" applyAlignment="1">
      <alignment horizontal="left" vertical="center" wrapText="1"/>
    </xf>
    <xf numFmtId="49" fontId="61" fillId="0" borderId="16" xfId="77" applyNumberFormat="1" applyFont="1" applyBorder="1" applyAlignment="1">
      <alignment horizontal="center" vertical="center" wrapText="1"/>
    </xf>
    <xf numFmtId="0" fontId="61" fillId="0" borderId="16" xfId="77" applyFont="1" applyBorder="1" applyAlignment="1">
      <alignment horizontal="left" vertical="center" wrapText="1"/>
    </xf>
    <xf numFmtId="0" fontId="61" fillId="0" borderId="16" xfId="77" applyFont="1" applyBorder="1" applyAlignment="1">
      <alignment horizontal="center" vertical="center" wrapText="1"/>
    </xf>
    <xf numFmtId="173" fontId="51" fillId="0" borderId="16" xfId="96" applyNumberFormat="1" applyFont="1" applyFill="1" applyBorder="1" applyAlignment="1" applyProtection="1">
      <alignment horizontal="center" vertical="center" wrapText="1"/>
    </xf>
    <xf numFmtId="0" fontId="51" fillId="0" borderId="16" xfId="77" applyFont="1" applyFill="1" applyBorder="1" applyAlignment="1">
      <alignment horizontal="left" vertical="center" wrapText="1"/>
    </xf>
    <xf numFmtId="0" fontId="51" fillId="0" borderId="16" xfId="77" applyNumberFormat="1" applyFont="1" applyFill="1" applyBorder="1" applyAlignment="1">
      <alignment horizontal="center" vertical="center" wrapText="1"/>
    </xf>
    <xf numFmtId="1" fontId="51" fillId="0" borderId="16" xfId="71" applyNumberFormat="1" applyFont="1" applyFill="1" applyBorder="1" applyAlignment="1">
      <alignment horizontal="center" vertical="center" wrapText="1"/>
    </xf>
    <xf numFmtId="0" fontId="47" fillId="0" borderId="0" xfId="78" applyFont="1"/>
    <xf numFmtId="0" fontId="51" fillId="0" borderId="16" xfId="68" applyFont="1" applyBorder="1" applyAlignment="1">
      <alignment horizontal="left" vertical="center" wrapText="1"/>
    </xf>
    <xf numFmtId="0" fontId="51" fillId="0" borderId="16" xfId="68" applyFont="1" applyFill="1" applyBorder="1" applyAlignment="1">
      <alignment horizontal="center" vertical="center" wrapText="1"/>
    </xf>
    <xf numFmtId="9" fontId="51" fillId="0" borderId="16" xfId="77" applyNumberFormat="1" applyFont="1" applyFill="1" applyBorder="1" applyAlignment="1">
      <alignment horizontal="center" vertical="center"/>
    </xf>
    <xf numFmtId="2" fontId="56" fillId="0" borderId="16" xfId="0" applyNumberFormat="1" applyFont="1" applyFill="1" applyBorder="1" applyAlignment="1">
      <alignment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4" fontId="51" fillId="0" borderId="14" xfId="71" applyNumberFormat="1" applyFont="1" applyFill="1" applyBorder="1" applyAlignment="1">
      <alignment horizontal="right" vertical="center"/>
    </xf>
    <xf numFmtId="4" fontId="56" fillId="0" borderId="16" xfId="0" applyNumberFormat="1" applyFont="1" applyFill="1" applyBorder="1" applyAlignment="1">
      <alignment horizontal="right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4" fontId="46" fillId="0" borderId="19" xfId="0" applyNumberFormat="1" applyFont="1" applyBorder="1" applyAlignment="1">
      <alignment horizontal="right" vertical="center"/>
    </xf>
    <xf numFmtId="0" fontId="54" fillId="0" borderId="0" xfId="0" applyFont="1" applyFill="1" applyAlignment="1">
      <alignment wrapText="1"/>
    </xf>
    <xf numFmtId="0" fontId="76" fillId="0" borderId="0" xfId="0" applyFont="1" applyFill="1"/>
    <xf numFmtId="0" fontId="54" fillId="0" borderId="0" xfId="0" applyFont="1" applyFill="1"/>
    <xf numFmtId="0" fontId="54" fillId="0" borderId="0" xfId="0" applyFont="1" applyFill="1" applyAlignment="1">
      <alignment vertical="center"/>
    </xf>
    <xf numFmtId="4" fontId="54" fillId="0" borderId="0" xfId="0" applyNumberFormat="1" applyFont="1" applyFill="1" applyAlignment="1">
      <alignment horizontal="right" vertical="center"/>
    </xf>
    <xf numFmtId="9" fontId="54" fillId="0" borderId="0" xfId="0" applyNumberFormat="1" applyFont="1" applyFill="1" applyAlignment="1">
      <alignment vertical="center"/>
    </xf>
    <xf numFmtId="0" fontId="75" fillId="0" borderId="0" xfId="0" applyFont="1" applyFill="1"/>
    <xf numFmtId="0" fontId="58" fillId="0" borderId="16" xfId="0" applyFont="1" applyFill="1" applyBorder="1" applyAlignment="1">
      <alignment horizontal="center" vertical="center" wrapText="1"/>
    </xf>
    <xf numFmtId="4" fontId="56" fillId="0" borderId="16" xfId="0" applyNumberFormat="1" applyFont="1" applyFill="1" applyBorder="1" applyAlignment="1">
      <alignment horizontal="center" vertical="center" wrapText="1"/>
    </xf>
    <xf numFmtId="9" fontId="56" fillId="0" borderId="16" xfId="0" applyNumberFormat="1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5" fillId="33" borderId="16" xfId="71" applyFont="1" applyFill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center" vertical="center"/>
    </xf>
    <xf numFmtId="9" fontId="51" fillId="33" borderId="16" xfId="77" applyNumberFormat="1" applyFont="1" applyFill="1" applyBorder="1" applyAlignment="1">
      <alignment horizontal="center" vertical="center"/>
    </xf>
    <xf numFmtId="4" fontId="44" fillId="33" borderId="16" xfId="0" applyNumberFormat="1" applyFont="1" applyFill="1" applyBorder="1" applyAlignment="1">
      <alignment horizontal="right" vertical="center"/>
    </xf>
    <xf numFmtId="4" fontId="46" fillId="0" borderId="19" xfId="71" applyNumberFormat="1" applyFont="1" applyFill="1" applyBorder="1" applyAlignment="1">
      <alignment horizontal="right" vertical="center"/>
    </xf>
    <xf numFmtId="0" fontId="56" fillId="0" borderId="0" xfId="0" applyFont="1" applyFill="1"/>
    <xf numFmtId="0" fontId="56" fillId="0" borderId="0" xfId="0" applyFont="1" applyFill="1" applyAlignment="1">
      <alignment wrapText="1"/>
    </xf>
    <xf numFmtId="0" fontId="58" fillId="0" borderId="0" xfId="0" applyFont="1" applyFill="1"/>
    <xf numFmtId="0" fontId="56" fillId="0" borderId="0" xfId="0" applyFont="1" applyFill="1" applyAlignment="1">
      <alignment vertical="center"/>
    </xf>
    <xf numFmtId="4" fontId="56" fillId="0" borderId="0" xfId="0" applyNumberFormat="1" applyFont="1" applyFill="1" applyAlignment="1">
      <alignment horizontal="right" vertical="center"/>
    </xf>
    <xf numFmtId="9" fontId="56" fillId="0" borderId="0" xfId="0" applyNumberFormat="1" applyFont="1" applyFill="1" applyAlignment="1">
      <alignment vertical="center"/>
    </xf>
    <xf numFmtId="0" fontId="56" fillId="0" borderId="0" xfId="0" applyFont="1" applyFill="1" applyAlignment="1"/>
    <xf numFmtId="9" fontId="44" fillId="0" borderId="0" xfId="0" applyNumberFormat="1" applyFont="1" applyAlignment="1">
      <alignment horizontal="center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9" fontId="54" fillId="0" borderId="0" xfId="0" applyNumberFormat="1" applyFont="1" applyFill="1" applyAlignment="1">
      <alignment horizontal="center" vertical="center"/>
    </xf>
    <xf numFmtId="0" fontId="65" fillId="0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4" fontId="65" fillId="0" borderId="16" xfId="0" applyNumberFormat="1" applyFont="1" applyFill="1" applyBorder="1" applyAlignment="1">
      <alignment horizontal="center" vertical="center" wrapText="1"/>
    </xf>
    <xf numFmtId="9" fontId="65" fillId="0" borderId="16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Alignment="1">
      <alignment horizontal="center" vertical="center"/>
    </xf>
    <xf numFmtId="1" fontId="44" fillId="0" borderId="16" xfId="71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4" fontId="51" fillId="33" borderId="16" xfId="71" applyNumberFormat="1" applyFont="1" applyFill="1" applyBorder="1" applyAlignment="1">
      <alignment horizontal="right" vertical="center"/>
    </xf>
    <xf numFmtId="1" fontId="44" fillId="0" borderId="0" xfId="0" applyNumberFormat="1" applyFont="1" applyFill="1" applyAlignment="1">
      <alignment horizontal="center" vertical="center"/>
    </xf>
    <xf numFmtId="0" fontId="44" fillId="0" borderId="0" xfId="0" applyFont="1" applyFill="1"/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9" fontId="56" fillId="0" borderId="0" xfId="0" applyNumberFormat="1" applyFont="1" applyFill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8" fillId="0" borderId="0" xfId="0" applyFont="1"/>
    <xf numFmtId="0" fontId="47" fillId="0" borderId="0" xfId="0" applyFont="1" applyAlignment="1">
      <alignment vertical="center"/>
    </xf>
    <xf numFmtId="2" fontId="47" fillId="0" borderId="0" xfId="0" applyNumberFormat="1" applyFont="1" applyAlignment="1">
      <alignment horizontal="right" vertical="center"/>
    </xf>
    <xf numFmtId="9" fontId="47" fillId="0" borderId="0" xfId="0" applyNumberFormat="1" applyFont="1" applyAlignment="1">
      <alignment vertical="center"/>
    </xf>
    <xf numFmtId="4" fontId="47" fillId="0" borderId="0" xfId="0" applyNumberFormat="1" applyFont="1" applyAlignment="1">
      <alignment horizontal="right" vertical="center"/>
    </xf>
    <xf numFmtId="0" fontId="52" fillId="0" borderId="0" xfId="0" applyFont="1"/>
    <xf numFmtId="0" fontId="45" fillId="0" borderId="16" xfId="0" applyFont="1" applyBorder="1" applyAlignment="1">
      <alignment horizontal="center" vertical="center" wrapText="1"/>
    </xf>
    <xf numFmtId="2" fontId="44" fillId="0" borderId="16" xfId="0" applyNumberFormat="1" applyFont="1" applyBorder="1" applyAlignment="1">
      <alignment horizontal="center" vertical="center" wrapText="1"/>
    </xf>
    <xf numFmtId="9" fontId="44" fillId="0" borderId="16" xfId="0" applyNumberFormat="1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2" fontId="44" fillId="0" borderId="0" xfId="0" applyNumberFormat="1" applyFont="1" applyAlignment="1">
      <alignment horizontal="right" vertical="center"/>
    </xf>
    <xf numFmtId="9" fontId="44" fillId="0" borderId="0" xfId="0" applyNumberFormat="1" applyFont="1" applyAlignment="1">
      <alignment vertical="center"/>
    </xf>
    <xf numFmtId="4" fontId="44" fillId="0" borderId="0" xfId="0" applyNumberFormat="1" applyFont="1" applyAlignment="1">
      <alignment horizontal="right" vertical="center"/>
    </xf>
    <xf numFmtId="0" fontId="44" fillId="0" borderId="0" xfId="77" applyFont="1" applyFill="1" applyAlignment="1">
      <alignment horizontal="center" vertical="center"/>
    </xf>
    <xf numFmtId="0" fontId="47" fillId="0" borderId="0" xfId="71" applyFont="1" applyFill="1"/>
    <xf numFmtId="0" fontId="47" fillId="0" borderId="0" xfId="77" applyNumberFormat="1" applyFont="1" applyFill="1"/>
    <xf numFmtId="0" fontId="45" fillId="0" borderId="0" xfId="68" applyFont="1" applyFill="1" applyAlignment="1">
      <alignment vertical="center"/>
    </xf>
    <xf numFmtId="0" fontId="52" fillId="0" borderId="0" xfId="77" applyFont="1" applyFill="1" applyAlignment="1">
      <alignment vertical="center"/>
    </xf>
    <xf numFmtId="0" fontId="59" fillId="0" borderId="14" xfId="68" applyFont="1" applyFill="1" applyBorder="1" applyAlignment="1">
      <alignment horizontal="center" vertical="center" wrapText="1"/>
    </xf>
    <xf numFmtId="49" fontId="59" fillId="0" borderId="14" xfId="68" applyNumberFormat="1" applyFont="1" applyFill="1" applyBorder="1" applyAlignment="1">
      <alignment horizontal="center" vertical="center" wrapText="1"/>
    </xf>
    <xf numFmtId="0" fontId="59" fillId="0" borderId="15" xfId="68" applyFont="1" applyFill="1" applyBorder="1" applyAlignment="1">
      <alignment horizontal="center" vertical="center" wrapText="1"/>
    </xf>
    <xf numFmtId="0" fontId="59" fillId="0" borderId="16" xfId="68" applyFont="1" applyFill="1" applyBorder="1" applyAlignment="1">
      <alignment horizontal="center" vertical="center" wrapText="1"/>
    </xf>
    <xf numFmtId="4" fontId="59" fillId="0" borderId="17" xfId="68" applyNumberFormat="1" applyFont="1" applyFill="1" applyBorder="1" applyAlignment="1">
      <alignment horizontal="center" vertical="center" wrapText="1"/>
    </xf>
    <xf numFmtId="4" fontId="59" fillId="0" borderId="15" xfId="68" applyNumberFormat="1" applyFont="1" applyFill="1" applyBorder="1" applyAlignment="1">
      <alignment horizontal="center" vertical="center" wrapText="1"/>
    </xf>
    <xf numFmtId="4" fontId="59" fillId="0" borderId="14" xfId="68" applyNumberFormat="1" applyFont="1" applyFill="1" applyBorder="1" applyAlignment="1">
      <alignment horizontal="center" vertical="center" wrapText="1"/>
    </xf>
    <xf numFmtId="49" fontId="51" fillId="0" borderId="16" xfId="77" applyNumberFormat="1" applyFont="1" applyFill="1" applyBorder="1" applyAlignment="1">
      <alignment horizontal="center" vertical="center"/>
    </xf>
    <xf numFmtId="0" fontId="51" fillId="0" borderId="24" xfId="77" applyFont="1" applyFill="1" applyBorder="1" applyAlignment="1">
      <alignment horizontal="center" vertical="center" wrapText="1"/>
    </xf>
    <xf numFmtId="173" fontId="51" fillId="0" borderId="16" xfId="96" applyNumberFormat="1" applyFont="1" applyFill="1" applyBorder="1" applyAlignment="1" applyProtection="1">
      <alignment horizontal="right" vertical="center" wrapText="1"/>
    </xf>
    <xf numFmtId="0" fontId="51" fillId="0" borderId="16" xfId="68" applyFont="1" applyFill="1" applyBorder="1" applyAlignment="1">
      <alignment horizontal="left" vertical="center" wrapText="1"/>
    </xf>
    <xf numFmtId="0" fontId="51" fillId="0" borderId="6" xfId="77" applyFont="1" applyFill="1" applyBorder="1" applyAlignment="1">
      <alignment horizontal="left" vertical="center" wrapText="1"/>
    </xf>
    <xf numFmtId="0" fontId="0" fillId="0" borderId="6" xfId="0" applyFill="1" applyBorder="1"/>
    <xf numFmtId="0" fontId="51" fillId="0" borderId="6" xfId="77" applyFont="1" applyFill="1" applyBorder="1" applyAlignment="1">
      <alignment horizontal="center" vertical="center" wrapText="1"/>
    </xf>
    <xf numFmtId="173" fontId="51" fillId="0" borderId="6" xfId="96" applyNumberFormat="1" applyFont="1" applyFill="1" applyBorder="1" applyAlignment="1" applyProtection="1">
      <alignment horizontal="center" vertical="center" wrapText="1"/>
    </xf>
    <xf numFmtId="9" fontId="51" fillId="0" borderId="6" xfId="77" applyNumberFormat="1" applyFont="1" applyFill="1" applyBorder="1" applyAlignment="1">
      <alignment horizontal="center" vertical="center"/>
    </xf>
    <xf numFmtId="4" fontId="44" fillId="0" borderId="6" xfId="0" applyNumberFormat="1" applyFont="1" applyFill="1" applyBorder="1" applyAlignment="1">
      <alignment horizontal="right" vertical="center"/>
    </xf>
    <xf numFmtId="4" fontId="44" fillId="0" borderId="19" xfId="0" applyNumberFormat="1" applyFont="1" applyFill="1" applyBorder="1" applyAlignment="1">
      <alignment horizontal="center" vertical="center"/>
    </xf>
    <xf numFmtId="4" fontId="44" fillId="0" borderId="19" xfId="0" applyNumberFormat="1" applyFont="1" applyFill="1" applyBorder="1" applyAlignment="1">
      <alignment horizontal="right" vertical="center"/>
    </xf>
    <xf numFmtId="0" fontId="44" fillId="0" borderId="1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51" fillId="0" borderId="14" xfId="77" applyFont="1" applyFill="1" applyBorder="1" applyAlignment="1">
      <alignment horizontal="left" vertical="center" wrapText="1"/>
    </xf>
    <xf numFmtId="0" fontId="51" fillId="0" borderId="14" xfId="77" applyNumberFormat="1" applyFont="1" applyFill="1" applyBorder="1" applyAlignment="1">
      <alignment horizontal="center" vertical="center" wrapText="1"/>
    </xf>
    <xf numFmtId="49" fontId="51" fillId="0" borderId="14" xfId="77" applyNumberFormat="1" applyFont="1" applyFill="1" applyBorder="1" applyAlignment="1">
      <alignment horizontal="center" vertical="center" wrapText="1"/>
    </xf>
    <xf numFmtId="0" fontId="51" fillId="0" borderId="14" xfId="77" applyFont="1" applyFill="1" applyBorder="1" applyAlignment="1">
      <alignment horizontal="center" vertical="center" wrapText="1"/>
    </xf>
    <xf numFmtId="0" fontId="44" fillId="0" borderId="0" xfId="77" applyNumberFormat="1" applyFont="1" applyFill="1"/>
    <xf numFmtId="168" fontId="44" fillId="0" borderId="0" xfId="96" applyFont="1" applyFill="1" applyBorder="1" applyAlignment="1" applyProtection="1">
      <alignment horizontal="center" vertical="center" wrapText="1"/>
    </xf>
    <xf numFmtId="168" fontId="44" fillId="0" borderId="0" xfId="96" applyFont="1" applyFill="1" applyBorder="1" applyAlignment="1" applyProtection="1">
      <alignment wrapText="1"/>
    </xf>
    <xf numFmtId="168" fontId="51" fillId="0" borderId="0" xfId="96" applyFont="1" applyFill="1" applyBorder="1" applyAlignment="1" applyProtection="1">
      <alignment horizontal="center" vertical="center" wrapText="1"/>
    </xf>
    <xf numFmtId="0" fontId="61" fillId="0" borderId="16" xfId="0" applyFont="1" applyBorder="1" applyAlignment="1">
      <alignment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6" xfId="73" applyFont="1" applyFill="1" applyBorder="1" applyAlignment="1">
      <alignment horizontal="center" vertical="center"/>
    </xf>
    <xf numFmtId="0" fontId="61" fillId="0" borderId="18" xfId="0" applyFont="1" applyBorder="1" applyAlignment="1">
      <alignment vertical="center" wrapText="1"/>
    </xf>
    <xf numFmtId="0" fontId="78" fillId="0" borderId="16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/>
    </xf>
    <xf numFmtId="0" fontId="60" fillId="0" borderId="24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51" fillId="33" borderId="14" xfId="68" applyNumberFormat="1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vertical="center" wrapText="1"/>
    </xf>
    <xf numFmtId="0" fontId="60" fillId="33" borderId="26" xfId="0" applyFont="1" applyFill="1" applyBorder="1" applyAlignment="1">
      <alignment horizontal="center" vertical="center" wrapText="1"/>
    </xf>
    <xf numFmtId="3" fontId="51" fillId="0" borderId="15" xfId="68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4" fontId="61" fillId="0" borderId="0" xfId="0" applyNumberFormat="1" applyFont="1" applyAlignment="1">
      <alignment horizontal="right"/>
    </xf>
    <xf numFmtId="0" fontId="61" fillId="0" borderId="0" xfId="68" applyFont="1"/>
    <xf numFmtId="4" fontId="46" fillId="0" borderId="27" xfId="68" applyNumberFormat="1" applyFont="1" applyBorder="1" applyAlignment="1">
      <alignment horizontal="center" vertical="center" wrapText="1"/>
    </xf>
    <xf numFmtId="4" fontId="44" fillId="0" borderId="27" xfId="0" applyNumberFormat="1" applyFont="1" applyBorder="1" applyAlignment="1">
      <alignment horizontal="right" vertical="center"/>
    </xf>
    <xf numFmtId="4" fontId="44" fillId="0" borderId="27" xfId="0" applyNumberFormat="1" applyFont="1" applyFill="1" applyBorder="1" applyAlignment="1">
      <alignment horizontal="right" vertical="center"/>
    </xf>
    <xf numFmtId="4" fontId="46" fillId="33" borderId="27" xfId="68" applyNumberFormat="1" applyFont="1" applyFill="1" applyBorder="1" applyAlignment="1">
      <alignment horizontal="right" vertical="center" wrapText="1"/>
    </xf>
    <xf numFmtId="4" fontId="46" fillId="0" borderId="18" xfId="0" applyNumberFormat="1" applyFont="1" applyBorder="1" applyAlignment="1">
      <alignment horizontal="right" vertical="center"/>
    </xf>
    <xf numFmtId="4" fontId="53" fillId="0" borderId="27" xfId="68" applyNumberFormat="1" applyFont="1" applyBorder="1" applyAlignment="1">
      <alignment horizontal="center" vertical="center" wrapText="1"/>
    </xf>
    <xf numFmtId="4" fontId="46" fillId="0" borderId="27" xfId="0" applyNumberFormat="1" applyFont="1" applyBorder="1" applyAlignment="1">
      <alignment horizontal="right" vertical="center"/>
    </xf>
    <xf numFmtId="4" fontId="46" fillId="33" borderId="18" xfId="68" applyNumberFormat="1" applyFont="1" applyFill="1" applyBorder="1" applyAlignment="1">
      <alignment horizontal="center" vertical="center" wrapText="1"/>
    </xf>
    <xf numFmtId="4" fontId="46" fillId="33" borderId="20" xfId="68" applyNumberFormat="1" applyFont="1" applyFill="1" applyBorder="1" applyAlignment="1">
      <alignment horizontal="right" vertical="center" wrapText="1"/>
    </xf>
    <xf numFmtId="4" fontId="46" fillId="33" borderId="27" xfId="68" applyNumberFormat="1" applyFont="1" applyFill="1" applyBorder="1" applyAlignment="1">
      <alignment horizontal="center" vertical="center" wrapText="1"/>
    </xf>
    <xf numFmtId="4" fontId="56" fillId="0" borderId="27" xfId="0" applyNumberFormat="1" applyFont="1" applyBorder="1" applyAlignment="1">
      <alignment horizontal="right" vertical="center"/>
    </xf>
    <xf numFmtId="4" fontId="46" fillId="33" borderId="27" xfId="71" applyNumberFormat="1" applyFont="1" applyFill="1" applyBorder="1" applyAlignment="1">
      <alignment horizontal="right" vertical="center"/>
    </xf>
    <xf numFmtId="4" fontId="51" fillId="0" borderId="14" xfId="68" applyNumberFormat="1" applyFont="1" applyFill="1" applyBorder="1" applyAlignment="1">
      <alignment horizontal="center" vertical="center"/>
    </xf>
    <xf numFmtId="0" fontId="70" fillId="0" borderId="16" xfId="0" applyFont="1" applyBorder="1" applyAlignment="1">
      <alignment vertical="center"/>
    </xf>
    <xf numFmtId="49" fontId="60" fillId="0" borderId="16" xfId="0" applyNumberFormat="1" applyFont="1" applyFill="1" applyBorder="1" applyAlignment="1">
      <alignment horizontal="center" vertical="center"/>
    </xf>
    <xf numFmtId="4" fontId="71" fillId="0" borderId="16" xfId="68" applyNumberFormat="1" applyFont="1" applyFill="1" applyBorder="1" applyAlignment="1">
      <alignment horizontal="center" vertical="center"/>
    </xf>
    <xf numFmtId="173" fontId="44" fillId="33" borderId="16" xfId="95" applyNumberFormat="1" applyFont="1" applyFill="1" applyBorder="1" applyAlignment="1" applyProtection="1">
      <alignment horizontal="center" vertical="center"/>
    </xf>
    <xf numFmtId="173" fontId="44" fillId="33" borderId="16" xfId="95" applyNumberFormat="1" applyFont="1" applyFill="1" applyBorder="1" applyAlignment="1" applyProtection="1">
      <alignment horizontal="right" vertical="center"/>
    </xf>
    <xf numFmtId="3" fontId="60" fillId="0" borderId="16" xfId="68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170" fontId="53" fillId="33" borderId="15" xfId="68" applyNumberFormat="1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/>
    </xf>
    <xf numFmtId="0" fontId="51" fillId="0" borderId="27" xfId="0" applyFont="1" applyBorder="1" applyAlignment="1">
      <alignment vertical="center"/>
    </xf>
    <xf numFmtId="4" fontId="44" fillId="0" borderId="15" xfId="0" applyNumberFormat="1" applyFont="1" applyBorder="1" applyAlignment="1">
      <alignment horizontal="right" vertical="center"/>
    </xf>
    <xf numFmtId="4" fontId="59" fillId="33" borderId="27" xfId="71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4" fillId="33" borderId="16" xfId="68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6" fillId="33" borderId="16" xfId="68" applyFont="1" applyFill="1" applyBorder="1" applyAlignment="1">
      <alignment horizontal="center" vertical="center"/>
    </xf>
    <xf numFmtId="0" fontId="59" fillId="33" borderId="16" xfId="68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59" fillId="33" borderId="28" xfId="68" applyFont="1" applyFill="1" applyBorder="1" applyAlignment="1">
      <alignment horizontal="center" vertical="center"/>
    </xf>
    <xf numFmtId="0" fontId="46" fillId="33" borderId="16" xfId="68" applyNumberFormat="1" applyFont="1" applyFill="1" applyBorder="1" applyAlignment="1">
      <alignment horizontal="center" vertical="center"/>
    </xf>
    <xf numFmtId="0" fontId="59" fillId="33" borderId="16" xfId="68" applyNumberFormat="1" applyFont="1" applyFill="1" applyBorder="1" applyAlignment="1">
      <alignment horizontal="center" vertical="center"/>
    </xf>
    <xf numFmtId="0" fontId="62" fillId="0" borderId="29" xfId="68" applyFont="1" applyBorder="1" applyAlignment="1">
      <alignment horizontal="left" vertical="center" wrapText="1"/>
    </xf>
    <xf numFmtId="0" fontId="74" fillId="33" borderId="19" xfId="68" applyFont="1" applyFill="1" applyBorder="1" applyAlignment="1">
      <alignment horizontal="center" vertical="center"/>
    </xf>
    <xf numFmtId="0" fontId="46" fillId="0" borderId="16" xfId="68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61" fillId="0" borderId="0" xfId="68" applyFont="1" applyBorder="1" applyAlignment="1">
      <alignment horizontal="left" vertical="center"/>
    </xf>
    <xf numFmtId="0" fontId="62" fillId="0" borderId="0" xfId="68" applyFont="1" applyBorder="1" applyAlignment="1">
      <alignment horizontal="left" vertical="center" wrapText="1"/>
    </xf>
    <xf numFmtId="0" fontId="56" fillId="0" borderId="0" xfId="0" applyFont="1" applyBorder="1" applyAlignment="1">
      <alignment vertical="center" wrapText="1"/>
    </xf>
  </cellXfs>
  <cellStyles count="10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ccent" xfId="19"/>
    <cellStyle name="Accent 1" xfId="20"/>
    <cellStyle name="Accent 2" xfId="21"/>
    <cellStyle name="Accent 3" xfId="22"/>
    <cellStyle name="Akcent 1 2" xfId="23"/>
    <cellStyle name="Akcent 2 2" xfId="24"/>
    <cellStyle name="Akcent 3 2" xfId="25"/>
    <cellStyle name="Akcent 4 2" xfId="26"/>
    <cellStyle name="Akcent 5 2" xfId="27"/>
    <cellStyle name="Akcent 6 2" xfId="28"/>
    <cellStyle name="Background" xfId="29"/>
    <cellStyle name="Bad" xfId="30"/>
    <cellStyle name="Card" xfId="31"/>
    <cellStyle name="Card B" xfId="32"/>
    <cellStyle name="Card BL" xfId="33"/>
    <cellStyle name="Card BR" xfId="34"/>
    <cellStyle name="Card L" xfId="35"/>
    <cellStyle name="Card R" xfId="36"/>
    <cellStyle name="Card T" xfId="37"/>
    <cellStyle name="Card TL" xfId="38"/>
    <cellStyle name="Card TR" xfId="39"/>
    <cellStyle name="Column Header" xfId="40"/>
    <cellStyle name="Dane wejściowe 2" xfId="41"/>
    <cellStyle name="Dane wyjściowe 2" xfId="42"/>
    <cellStyle name="Dobre 2" xfId="43"/>
    <cellStyle name="Dziesiętny 2" xfId="44"/>
    <cellStyle name="Dziesiętny 3" xfId="45"/>
    <cellStyle name="Error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1" xfId="53"/>
    <cellStyle name="Hiperłącze" xfId="54" builtinId="8"/>
    <cellStyle name="Hiperłącze 2" xfId="55"/>
    <cellStyle name="Input" xfId="56"/>
    <cellStyle name="Komórka połączona 2" xfId="57"/>
    <cellStyle name="Komórka zaznaczona 2" xfId="58"/>
    <cellStyle name="Nagłówek" xfId="59"/>
    <cellStyle name="Nagłówek 1 2" xfId="60"/>
    <cellStyle name="Nagłówek 2 2" xfId="61"/>
    <cellStyle name="Nagłówek 3 2" xfId="62"/>
    <cellStyle name="Nagłówek 4 2" xfId="63"/>
    <cellStyle name="Nagłówek1" xfId="64"/>
    <cellStyle name="Neutral" xfId="65"/>
    <cellStyle name="Neutralne 2" xfId="66"/>
    <cellStyle name="Normalny" xfId="0" builtinId="0"/>
    <cellStyle name="Normalny 10" xfId="67"/>
    <cellStyle name="Normalny 2" xfId="68"/>
    <cellStyle name="Normalny 2 2" xfId="69"/>
    <cellStyle name="Normalny 2 4" xfId="70"/>
    <cellStyle name="Normalny 3" xfId="71"/>
    <cellStyle name="Normalny 4" xfId="72"/>
    <cellStyle name="Normalny 4 2" xfId="73"/>
    <cellStyle name="Normalny 5" xfId="74"/>
    <cellStyle name="Normalny 5 2" xfId="75"/>
    <cellStyle name="Normalny 6" xfId="76"/>
    <cellStyle name="Normalny 7" xfId="77"/>
    <cellStyle name="Normalny 8" xfId="78"/>
    <cellStyle name="Normalny_Arkusz1" xfId="79"/>
    <cellStyle name="Note" xfId="80"/>
    <cellStyle name="Obliczenia 2" xfId="81"/>
    <cellStyle name="Procentowy 2" xfId="82"/>
    <cellStyle name="Procentowy 3" xfId="83"/>
    <cellStyle name="Procentowy 4" xfId="84"/>
    <cellStyle name="Result" xfId="85"/>
    <cellStyle name="Result2" xfId="86"/>
    <cellStyle name="S10" xfId="87"/>
    <cellStyle name="Status" xfId="88"/>
    <cellStyle name="Suma 2" xfId="89"/>
    <cellStyle name="Tekst objaśnienia 2" xfId="90"/>
    <cellStyle name="Tekst ostrzeżenia 2" xfId="91"/>
    <cellStyle name="Text" xfId="92"/>
    <cellStyle name="Tytuł 2" xfId="93"/>
    <cellStyle name="Uwaga 2" xfId="94"/>
    <cellStyle name="Walutowy 2" xfId="95"/>
    <cellStyle name="Walutowy 3" xfId="96"/>
    <cellStyle name="Warning" xfId="97"/>
    <cellStyle name="Wynik" xfId="98"/>
    <cellStyle name="Wynik2" xfId="99"/>
    <cellStyle name="Złe 2" xfId="100"/>
  </cellStyles>
  <dxfs count="86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3399"/>
      <rgbColor rgb="00996600"/>
      <rgbColor rgb="00800080"/>
      <rgbColor rgb="00006666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CCC"/>
      <rgbColor rgb="0000FFFF"/>
      <rgbColor rgb="00800080"/>
      <rgbColor rgb="00800000"/>
      <rgbColor rgb="000099CC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>
      <selection activeCell="I6" sqref="I6"/>
    </sheetView>
  </sheetViews>
  <sheetFormatPr defaultColWidth="8.875" defaultRowHeight="14.25"/>
  <cols>
    <col min="1" max="4" width="8.875" customWidth="1"/>
    <col min="5" max="5" width="10.5" customWidth="1"/>
  </cols>
  <sheetData>
    <row r="1" spans="1:11">
      <c r="A1" s="1" t="s">
        <v>0</v>
      </c>
    </row>
    <row r="3" spans="1:11">
      <c r="I3" t="s">
        <v>1189</v>
      </c>
    </row>
    <row r="8" spans="1:11">
      <c r="A8" s="575" t="s">
        <v>1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</row>
    <row r="9" spans="1:11">
      <c r="A9" s="576" t="s">
        <v>1182</v>
      </c>
      <c r="B9" s="577"/>
      <c r="C9" s="577"/>
      <c r="D9" s="577"/>
      <c r="E9" s="577"/>
      <c r="F9" s="577"/>
      <c r="G9" s="577"/>
      <c r="H9" s="577"/>
      <c r="I9" s="577"/>
      <c r="J9" s="577"/>
    </row>
    <row r="10" spans="1:11">
      <c r="A10" s="577" t="s">
        <v>2</v>
      </c>
      <c r="B10" s="577"/>
      <c r="C10" s="577"/>
      <c r="D10" s="577"/>
      <c r="E10" s="577"/>
      <c r="F10" s="577"/>
      <c r="G10" s="577"/>
      <c r="H10" s="577"/>
      <c r="I10" s="577"/>
      <c r="J10" s="577"/>
      <c r="K10" s="577"/>
    </row>
    <row r="13" spans="1:11" ht="34.5">
      <c r="A13" s="578" t="s">
        <v>3</v>
      </c>
      <c r="B13" s="578"/>
      <c r="C13" s="578"/>
      <c r="D13" s="578"/>
      <c r="E13" s="578"/>
      <c r="F13" s="578"/>
      <c r="G13" s="578"/>
      <c r="H13" s="578"/>
      <c r="I13" s="578"/>
      <c r="J13" s="578"/>
      <c r="K13" s="578"/>
    </row>
    <row r="14" spans="1:11">
      <c r="E14" s="2">
        <v>43773</v>
      </c>
    </row>
  </sheetData>
  <sheetProtection selectLockedCells="1" selectUnlockedCells="1"/>
  <mergeCells count="4">
    <mergeCell ref="A8:K8"/>
    <mergeCell ref="A9:J9"/>
    <mergeCell ref="A10:K10"/>
    <mergeCell ref="A13:K13"/>
  </mergeCells>
  <pageMargins left="0.70833333333333337" right="0.70833333333333337" top="0.74791666666666667" bottom="0.74791666666666667" header="0.51180555555555551" footer="0.51180555555555551"/>
  <pageSetup paperSize="9" scale="7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L17"/>
  <sheetViews>
    <sheetView topLeftCell="B1" zoomScaleSheetLayoutView="100" workbookViewId="0">
      <selection activeCell="D31" sqref="D31"/>
    </sheetView>
  </sheetViews>
  <sheetFormatPr defaultRowHeight="12.75"/>
  <cols>
    <col min="1" max="1" width="6.125" style="3" hidden="1" customWidth="1"/>
    <col min="2" max="2" width="5.25" style="4" customWidth="1"/>
    <col min="3" max="3" width="30.5" style="5" customWidth="1"/>
    <col min="4" max="4" width="20.125" style="6" customWidth="1"/>
    <col min="5" max="5" width="13" style="6" customWidth="1"/>
    <col min="6" max="6" width="17" style="3" customWidth="1"/>
    <col min="7" max="7" width="9.75" style="7" customWidth="1"/>
    <col min="8" max="8" width="9.25" style="8" customWidth="1"/>
    <col min="9" max="9" width="7" style="4" customWidth="1"/>
    <col min="10" max="11" width="9.25" style="8" customWidth="1"/>
    <col min="12" max="16384" width="9" style="4"/>
  </cols>
  <sheetData>
    <row r="1" spans="1:12" s="273" customFormat="1" ht="15">
      <c r="A1" s="269"/>
      <c r="B1" s="10" t="s">
        <v>4</v>
      </c>
      <c r="C1" s="270"/>
      <c r="D1" s="271"/>
      <c r="E1" s="271"/>
      <c r="F1" s="17"/>
      <c r="G1" s="17"/>
      <c r="H1" s="272"/>
      <c r="I1" s="17"/>
      <c r="J1" s="272"/>
      <c r="K1" s="272"/>
    </row>
    <row r="2" spans="1:12" s="273" customFormat="1" ht="15">
      <c r="A2" s="269"/>
      <c r="B2" s="17" t="s">
        <v>367</v>
      </c>
      <c r="C2" s="270"/>
      <c r="D2" s="271"/>
      <c r="E2" s="271"/>
      <c r="F2" s="17"/>
      <c r="G2" s="17"/>
      <c r="H2" s="272"/>
      <c r="I2" s="17"/>
      <c r="J2" s="272"/>
      <c r="K2" s="272"/>
    </row>
    <row r="3" spans="1:12" s="273" customFormat="1" ht="15">
      <c r="A3" s="269"/>
      <c r="B3" s="17"/>
      <c r="C3" s="274"/>
      <c r="D3" s="26"/>
      <c r="E3" s="26"/>
      <c r="F3" s="275"/>
      <c r="G3" s="275"/>
      <c r="H3" s="276"/>
      <c r="I3" s="277"/>
      <c r="J3" s="278"/>
      <c r="K3" s="279"/>
    </row>
    <row r="4" spans="1:12" s="273" customFormat="1" ht="15">
      <c r="A4" s="269"/>
      <c r="B4" s="25"/>
      <c r="C4" s="274"/>
      <c r="D4" s="26"/>
      <c r="E4" s="26"/>
      <c r="F4" s="26" t="s">
        <v>5</v>
      </c>
      <c r="G4" s="26"/>
      <c r="H4" s="276"/>
      <c r="I4" s="277"/>
      <c r="J4" s="278"/>
      <c r="K4" s="279"/>
    </row>
    <row r="5" spans="1:12" s="273" customFormat="1" ht="15">
      <c r="A5" s="269"/>
      <c r="B5" s="205" t="s">
        <v>368</v>
      </c>
      <c r="C5" s="280"/>
      <c r="D5" s="281"/>
      <c r="E5" s="281"/>
      <c r="F5" s="86"/>
      <c r="G5" s="282"/>
      <c r="H5" s="283"/>
      <c r="I5" s="284"/>
      <c r="J5" s="285"/>
      <c r="K5" s="286"/>
    </row>
    <row r="6" spans="1:12" ht="38.25">
      <c r="B6" s="35" t="s">
        <v>7</v>
      </c>
      <c r="C6" s="35" t="s">
        <v>8</v>
      </c>
      <c r="D6" s="114" t="s">
        <v>9</v>
      </c>
      <c r="E6" s="115" t="s">
        <v>10</v>
      </c>
      <c r="F6" s="116" t="s">
        <v>11</v>
      </c>
      <c r="G6" s="39" t="s">
        <v>12</v>
      </c>
      <c r="H6" s="144" t="s">
        <v>13</v>
      </c>
      <c r="I6" s="117" t="s">
        <v>14</v>
      </c>
      <c r="J6" s="144" t="s">
        <v>15</v>
      </c>
      <c r="K6" s="145" t="s">
        <v>16</v>
      </c>
      <c r="L6" s="256" t="s">
        <v>310</v>
      </c>
    </row>
    <row r="7" spans="1:12" ht="38.25">
      <c r="A7" s="40" t="s">
        <v>283</v>
      </c>
      <c r="B7" s="122" t="s">
        <v>369</v>
      </c>
      <c r="C7" s="42" t="s">
        <v>370</v>
      </c>
      <c r="D7" s="52"/>
      <c r="E7" s="237"/>
      <c r="F7" s="54" t="s">
        <v>371</v>
      </c>
      <c r="G7" s="238">
        <v>24</v>
      </c>
      <c r="H7" s="119"/>
      <c r="I7" s="48"/>
      <c r="J7" s="49">
        <f>ROUND((G7*H7),2)</f>
        <v>0</v>
      </c>
      <c r="K7" s="98">
        <f>ROUND((J7+(J7*I7)),2)</f>
        <v>0</v>
      </c>
      <c r="L7" s="68"/>
    </row>
    <row r="8" spans="1:12" ht="25.5">
      <c r="A8" s="40" t="s">
        <v>286</v>
      </c>
      <c r="B8" s="122" t="s">
        <v>372</v>
      </c>
      <c r="C8" s="42" t="s">
        <v>373</v>
      </c>
      <c r="D8" s="52"/>
      <c r="E8" s="237"/>
      <c r="F8" s="54" t="s">
        <v>374</v>
      </c>
      <c r="G8" s="239">
        <v>24</v>
      </c>
      <c r="H8" s="119"/>
      <c r="I8" s="48"/>
      <c r="J8" s="49">
        <f>ROUND((G8*H8),2)</f>
        <v>0</v>
      </c>
      <c r="K8" s="57">
        <f>ROUND((J8+(J8*I8)),2)</f>
        <v>0</v>
      </c>
      <c r="L8" s="68"/>
    </row>
    <row r="9" spans="1:12" ht="22.5" customHeight="1">
      <c r="B9" s="580" t="s">
        <v>362</v>
      </c>
      <c r="C9" s="580"/>
      <c r="D9" s="580"/>
      <c r="E9" s="580"/>
      <c r="F9" s="580"/>
      <c r="G9" s="580"/>
      <c r="H9" s="580"/>
      <c r="I9" s="580"/>
      <c r="J9" s="77">
        <f>SUM(J7:J8)</f>
        <v>0</v>
      </c>
      <c r="K9" s="124">
        <f>SUM(K7:K8)</f>
        <v>0</v>
      </c>
    </row>
    <row r="10" spans="1:12" ht="13.5">
      <c r="B10" s="287"/>
      <c r="C10" s="288"/>
      <c r="D10" s="289"/>
      <c r="E10" s="289"/>
      <c r="F10" s="129"/>
      <c r="G10" s="129"/>
      <c r="H10" s="128"/>
      <c r="I10" s="129"/>
      <c r="J10" s="130"/>
      <c r="K10" s="290"/>
    </row>
    <row r="11" spans="1:12" ht="13.5">
      <c r="B11" s="20"/>
      <c r="C11" s="162"/>
      <c r="D11" s="289"/>
      <c r="E11" s="289"/>
      <c r="F11" s="127"/>
      <c r="G11" s="127"/>
      <c r="H11" s="128"/>
      <c r="I11" s="129"/>
      <c r="J11" s="130"/>
      <c r="K11" s="131"/>
    </row>
    <row r="12" spans="1:12">
      <c r="F12" s="4"/>
      <c r="G12" s="4"/>
    </row>
    <row r="13" spans="1:12" ht="63.75">
      <c r="C13" s="291" t="s">
        <v>375</v>
      </c>
      <c r="F13" s="4"/>
      <c r="G13" s="4"/>
      <c r="H13" s="7" t="s">
        <v>376</v>
      </c>
    </row>
    <row r="14" spans="1:12">
      <c r="F14" s="4"/>
      <c r="G14" s="4"/>
    </row>
    <row r="15" spans="1:12">
      <c r="F15" s="4"/>
      <c r="G15" s="4"/>
    </row>
    <row r="16" spans="1:12">
      <c r="F16" s="4"/>
      <c r="G16" s="4"/>
    </row>
    <row r="17" spans="3:7">
      <c r="C17" s="268" t="s">
        <v>307</v>
      </c>
      <c r="F17" s="4"/>
      <c r="G17" s="4"/>
    </row>
  </sheetData>
  <sheetProtection selectLockedCells="1" selectUnlockedCells="1"/>
  <mergeCells count="1">
    <mergeCell ref="B9:I9"/>
  </mergeCells>
  <conditionalFormatting sqref="J7:J8">
    <cfRule type="expression" dxfId="54" priority="1" stopIfTrue="1">
      <formula>$G6=I6</formula>
    </cfRule>
  </conditionalFormatting>
  <conditionalFormatting sqref="J7:J8">
    <cfRule type="expression" dxfId="53" priority="2" stopIfTrue="1">
      <formula>$G6=I6</formula>
    </cfRule>
  </conditionalFormatting>
  <pageMargins left="0.2361111111111111" right="0.2361111111111111" top="0.74791666666666667" bottom="0.74791666666666667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K11"/>
  <sheetViews>
    <sheetView zoomScaleSheetLayoutView="100" workbookViewId="0">
      <selection activeCell="L1" sqref="L1:O65536"/>
    </sheetView>
  </sheetViews>
  <sheetFormatPr defaultColWidth="8.75" defaultRowHeight="12"/>
  <cols>
    <col min="1" max="1" width="7.5" style="292" customWidth="1"/>
    <col min="2" max="2" width="30.625" style="292" customWidth="1"/>
    <col min="3" max="3" width="25.625" style="292" customWidth="1"/>
    <col min="4" max="4" width="15.625" style="292" customWidth="1"/>
    <col min="5" max="5" width="14.125" style="292" customWidth="1"/>
    <col min="6" max="6" width="10.625" style="292" customWidth="1"/>
    <col min="7" max="7" width="8.75" style="293" customWidth="1"/>
    <col min="8" max="8" width="6.375" style="292" customWidth="1"/>
    <col min="9" max="10" width="10" style="293" customWidth="1"/>
    <col min="11" max="11" width="8.75" style="292" customWidth="1"/>
    <col min="12" max="16384" width="8.75" style="292"/>
  </cols>
  <sheetData>
    <row r="1" spans="1:11" s="273" customFormat="1" ht="15">
      <c r="A1" s="10" t="s">
        <v>1183</v>
      </c>
      <c r="B1" s="17"/>
      <c r="C1" s="17"/>
      <c r="D1" s="17"/>
      <c r="E1" s="17"/>
      <c r="F1" s="17"/>
      <c r="G1" s="272"/>
      <c r="H1" s="17"/>
      <c r="I1" s="272"/>
      <c r="J1" s="272"/>
    </row>
    <row r="2" spans="1:11" s="273" customFormat="1" ht="15">
      <c r="A2" s="17" t="s">
        <v>2</v>
      </c>
      <c r="B2" s="17"/>
      <c r="C2" s="17"/>
      <c r="D2" s="17"/>
      <c r="E2" s="17"/>
      <c r="F2" s="17"/>
      <c r="G2" s="272"/>
      <c r="H2" s="17"/>
      <c r="I2" s="272"/>
      <c r="J2" s="272"/>
    </row>
    <row r="3" spans="1:11" s="273" customFormat="1" ht="15" customHeight="1">
      <c r="G3" s="294"/>
      <c r="I3" s="294"/>
      <c r="J3" s="294"/>
    </row>
    <row r="4" spans="1:11" s="273" customFormat="1" ht="15" customHeight="1">
      <c r="F4" s="26" t="s">
        <v>5</v>
      </c>
      <c r="G4" s="294"/>
      <c r="I4" s="272"/>
      <c r="J4" s="272"/>
    </row>
    <row r="5" spans="1:11" s="273" customFormat="1" ht="15" customHeight="1">
      <c r="A5" s="205" t="s">
        <v>377</v>
      </c>
      <c r="B5" s="86"/>
      <c r="C5" s="86"/>
      <c r="D5" s="86"/>
      <c r="E5" s="86"/>
      <c r="F5" s="295"/>
      <c r="G5" s="296"/>
      <c r="H5" s="297"/>
      <c r="I5" s="298"/>
      <c r="J5" s="299"/>
    </row>
    <row r="6" spans="1:11" ht="49.5" customHeight="1">
      <c r="A6" s="300" t="s">
        <v>7</v>
      </c>
      <c r="B6" s="301" t="s">
        <v>8</v>
      </c>
      <c r="C6" s="300" t="s">
        <v>9</v>
      </c>
      <c r="D6" s="300" t="s">
        <v>10</v>
      </c>
      <c r="E6" s="302" t="s">
        <v>11</v>
      </c>
      <c r="F6" s="303" t="s">
        <v>1187</v>
      </c>
      <c r="G6" s="304" t="s">
        <v>13</v>
      </c>
      <c r="H6" s="305" t="s">
        <v>14</v>
      </c>
      <c r="I6" s="304" t="s">
        <v>15</v>
      </c>
      <c r="J6" s="304" t="s">
        <v>16</v>
      </c>
      <c r="K6" s="256" t="s">
        <v>310</v>
      </c>
    </row>
    <row r="7" spans="1:11" ht="40.5" customHeight="1">
      <c r="A7" s="306" t="s">
        <v>378</v>
      </c>
      <c r="B7" s="307" t="s">
        <v>379</v>
      </c>
      <c r="C7" s="308"/>
      <c r="D7" s="309"/>
      <c r="E7" s="310" t="s">
        <v>380</v>
      </c>
      <c r="F7" s="103">
        <v>2</v>
      </c>
      <c r="G7" s="265" t="s">
        <v>381</v>
      </c>
      <c r="H7" s="229">
        <v>0.08</v>
      </c>
      <c r="I7" s="265">
        <f>ROUND((F7*G7),2)</f>
        <v>2721.6</v>
      </c>
      <c r="J7" s="311">
        <f>ROUND((I7+I7*H7),2)</f>
        <v>2939.33</v>
      </c>
      <c r="K7" s="68"/>
    </row>
    <row r="8" spans="1:11" ht="29.25" customHeight="1">
      <c r="A8" s="587" t="s">
        <v>382</v>
      </c>
      <c r="B8" s="587"/>
      <c r="C8" s="587"/>
      <c r="D8" s="587"/>
      <c r="E8" s="587"/>
      <c r="F8" s="587"/>
      <c r="G8" s="587"/>
      <c r="H8" s="587"/>
      <c r="I8" s="312">
        <f>SUM(I7)</f>
        <v>2721.6</v>
      </c>
      <c r="J8" s="241">
        <f>SUM(J7)</f>
        <v>2939.33</v>
      </c>
    </row>
    <row r="9" spans="1:11" ht="15" customHeight="1">
      <c r="A9" s="197"/>
      <c r="B9" s="313"/>
      <c r="C9" s="314"/>
      <c r="D9" s="314"/>
      <c r="E9" s="315"/>
      <c r="F9" s="315"/>
      <c r="G9" s="316"/>
      <c r="H9" s="317"/>
      <c r="I9" s="318"/>
      <c r="J9" s="319"/>
    </row>
    <row r="11" spans="1:11">
      <c r="H11" s="245" t="s">
        <v>204</v>
      </c>
    </row>
  </sheetData>
  <sheetProtection selectLockedCells="1" selectUnlockedCells="1"/>
  <mergeCells count="1">
    <mergeCell ref="A8:H8"/>
  </mergeCells>
  <conditionalFormatting sqref="I7">
    <cfRule type="expression" dxfId="52" priority="1" stopIfTrue="1">
      <formula>$G7=H6</formula>
    </cfRule>
  </conditionalFormatting>
  <conditionalFormatting sqref="I7">
    <cfRule type="expression" dxfId="51" priority="2" stopIfTrue="1">
      <formula>$G7=H6</formula>
    </cfRule>
  </conditionalFormatting>
  <conditionalFormatting sqref="G7">
    <cfRule type="expression" dxfId="50" priority="3" stopIfTrue="1">
      <formula>$G7=F6</formula>
    </cfRule>
  </conditionalFormatting>
  <conditionalFormatting sqref="G7">
    <cfRule type="expression" dxfId="49" priority="4" stopIfTrue="1">
      <formula>$G7=F6</formula>
    </cfRule>
  </conditionalFormatting>
  <pageMargins left="0.78740157480314965" right="0.78740157480314965" top="1.0629921259842521" bottom="1.0629921259842521" header="0.78740157480314965" footer="0.78740157480314965"/>
  <pageSetup paperSize="9" scale="78" firstPageNumber="0" orientation="landscape" horizontalDpi="300" verticalDpi="300" r:id="rId1"/>
  <headerFooter alignWithMargins="0"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K11"/>
  <sheetViews>
    <sheetView workbookViewId="0">
      <selection activeCell="G7" sqref="G7"/>
    </sheetView>
  </sheetViews>
  <sheetFormatPr defaultColWidth="8.75" defaultRowHeight="12"/>
  <cols>
    <col min="1" max="1" width="7.5" style="292" customWidth="1"/>
    <col min="2" max="2" width="30.625" style="292" customWidth="1"/>
    <col min="3" max="3" width="25.625" style="292" customWidth="1"/>
    <col min="4" max="4" width="15.625" style="292" customWidth="1"/>
    <col min="5" max="5" width="14.125" style="292" customWidth="1"/>
    <col min="6" max="6" width="10.625" style="292" customWidth="1"/>
    <col min="7" max="7" width="8.75" style="293" customWidth="1"/>
    <col min="8" max="8" width="6.375" style="292" customWidth="1"/>
    <col min="9" max="10" width="10" style="293" customWidth="1"/>
    <col min="11" max="11" width="8.75" style="292" customWidth="1"/>
    <col min="12" max="16384" width="8.75" style="292"/>
  </cols>
  <sheetData>
    <row r="1" spans="1:11" s="273" customFormat="1" ht="15">
      <c r="A1" s="10" t="s">
        <v>1183</v>
      </c>
      <c r="B1" s="17"/>
      <c r="C1" s="17"/>
      <c r="D1" s="17"/>
      <c r="E1" s="17"/>
      <c r="F1" s="17"/>
      <c r="G1" s="272"/>
      <c r="H1" s="17"/>
      <c r="I1" s="272"/>
      <c r="J1" s="272"/>
    </row>
    <row r="2" spans="1:11" s="273" customFormat="1" ht="15">
      <c r="A2" s="17" t="s">
        <v>2</v>
      </c>
      <c r="B2" s="17"/>
      <c r="C2" s="17"/>
      <c r="D2" s="17"/>
      <c r="E2" s="17"/>
      <c r="F2" s="17"/>
      <c r="G2" s="272"/>
      <c r="H2" s="17"/>
      <c r="I2" s="272"/>
      <c r="J2" s="272"/>
    </row>
    <row r="3" spans="1:11" s="273" customFormat="1" ht="15" customHeight="1">
      <c r="G3" s="294"/>
      <c r="I3" s="294"/>
      <c r="J3" s="294"/>
    </row>
    <row r="4" spans="1:11" s="273" customFormat="1" ht="15" customHeight="1">
      <c r="F4" s="26" t="s">
        <v>5</v>
      </c>
      <c r="G4" s="294"/>
      <c r="I4" s="272"/>
      <c r="J4" s="272"/>
    </row>
    <row r="5" spans="1:11" s="273" customFormat="1" ht="15" customHeight="1">
      <c r="A5" s="205" t="s">
        <v>383</v>
      </c>
      <c r="B5" s="86"/>
      <c r="C5" s="86"/>
      <c r="D5" s="86"/>
      <c r="E5" s="86"/>
      <c r="F5" s="295"/>
      <c r="G5" s="296"/>
      <c r="H5" s="297"/>
      <c r="I5" s="298"/>
      <c r="J5" s="299"/>
    </row>
    <row r="6" spans="1:11" ht="49.5" customHeight="1">
      <c r="A6" s="10" t="s">
        <v>1183</v>
      </c>
      <c r="B6" s="320" t="s">
        <v>8</v>
      </c>
      <c r="C6" s="321" t="s">
        <v>9</v>
      </c>
      <c r="D6" s="321" t="s">
        <v>10</v>
      </c>
      <c r="E6" s="302" t="s">
        <v>11</v>
      </c>
      <c r="F6" s="310" t="s">
        <v>384</v>
      </c>
      <c r="G6" s="322" t="s">
        <v>13</v>
      </c>
      <c r="H6" s="103" t="s">
        <v>14</v>
      </c>
      <c r="I6" s="304" t="s">
        <v>15</v>
      </c>
      <c r="J6" s="304" t="s">
        <v>16</v>
      </c>
      <c r="K6" s="256" t="s">
        <v>310</v>
      </c>
    </row>
    <row r="7" spans="1:11" ht="40.5" customHeight="1">
      <c r="A7" s="323" t="s">
        <v>385</v>
      </c>
      <c r="B7" s="324" t="s">
        <v>386</v>
      </c>
      <c r="C7" s="325"/>
      <c r="D7" s="326"/>
      <c r="E7" s="327" t="s">
        <v>387</v>
      </c>
      <c r="F7" s="328">
        <v>13</v>
      </c>
      <c r="G7" s="562"/>
      <c r="H7" s="226">
        <v>0.08</v>
      </c>
      <c r="I7" s="265">
        <f>ROUND((F7*G7),2)</f>
        <v>0</v>
      </c>
      <c r="J7" s="311">
        <f>ROUND((I7+I7*H7),2)</f>
        <v>0</v>
      </c>
      <c r="K7" s="68"/>
    </row>
    <row r="8" spans="1:11" ht="29.25" customHeight="1">
      <c r="A8" s="582" t="s">
        <v>400</v>
      </c>
      <c r="B8" s="582"/>
      <c r="C8" s="582"/>
      <c r="D8" s="582"/>
      <c r="E8" s="582"/>
      <c r="F8" s="582"/>
      <c r="G8" s="582"/>
      <c r="H8" s="582"/>
      <c r="I8" s="329">
        <f>SUM(I7)</f>
        <v>0</v>
      </c>
      <c r="J8" s="241">
        <f>SUM(J7)</f>
        <v>0</v>
      </c>
    </row>
    <row r="9" spans="1:11" ht="15" customHeight="1">
      <c r="A9" s="197"/>
      <c r="B9" s="313"/>
      <c r="C9" s="314"/>
      <c r="D9" s="314"/>
      <c r="E9" s="315"/>
      <c r="F9" s="315"/>
      <c r="G9" s="316"/>
      <c r="H9" s="317"/>
      <c r="I9" s="318"/>
      <c r="J9" s="319"/>
    </row>
    <row r="11" spans="1:11">
      <c r="H11" s="245" t="s">
        <v>204</v>
      </c>
    </row>
  </sheetData>
  <sheetProtection selectLockedCells="1" selectUnlockedCells="1"/>
  <mergeCells count="1">
    <mergeCell ref="A8:H8"/>
  </mergeCells>
  <conditionalFormatting sqref="I7">
    <cfRule type="expression" dxfId="48" priority="1" stopIfTrue="1">
      <formula>$G7=H6</formula>
    </cfRule>
  </conditionalFormatting>
  <conditionalFormatting sqref="I7">
    <cfRule type="expression" dxfId="47" priority="2" stopIfTrue="1">
      <formula>$G7=H6</formula>
    </cfRule>
  </conditionalFormatting>
  <printOptions horizontalCentered="1"/>
  <pageMargins left="0.31527777777777777" right="0.2361111111111111" top="1.1416666666666666" bottom="1.1416666666666666" header="0.51180555555555551" footer="0.51180555555555551"/>
  <pageSetup paperSize="9" scale="86" firstPageNumber="0" fitToHeight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L13"/>
  <sheetViews>
    <sheetView topLeftCell="B1" zoomScaleSheetLayoutView="100" workbookViewId="0">
      <selection activeCell="H7" sqref="H7"/>
    </sheetView>
  </sheetViews>
  <sheetFormatPr defaultRowHeight="12.75"/>
  <cols>
    <col min="1" max="1" width="6.125" style="3" hidden="1" customWidth="1"/>
    <col min="2" max="2" width="5.25" style="4" customWidth="1"/>
    <col min="3" max="3" width="30.5" style="5" customWidth="1"/>
    <col min="4" max="4" width="20.125" style="6" customWidth="1"/>
    <col min="5" max="5" width="15.125" style="6" customWidth="1"/>
    <col min="6" max="6" width="17" style="3" customWidth="1"/>
    <col min="7" max="7" width="9.75" style="7" customWidth="1"/>
    <col min="8" max="8" width="9.25" style="8" customWidth="1"/>
    <col min="9" max="9" width="6.625" style="4" customWidth="1"/>
    <col min="10" max="11" width="9.25" style="8" customWidth="1"/>
    <col min="12" max="12" width="9" style="4" customWidth="1"/>
    <col min="13" max="16384" width="9" style="4"/>
  </cols>
  <sheetData>
    <row r="1" spans="1:12" s="273" customFormat="1" ht="15">
      <c r="A1" s="269"/>
      <c r="B1" s="10" t="s">
        <v>1183</v>
      </c>
      <c r="C1" s="270"/>
      <c r="D1" s="271"/>
      <c r="E1" s="271"/>
      <c r="F1" s="17"/>
      <c r="G1" s="17"/>
      <c r="H1" s="272"/>
      <c r="I1" s="17"/>
      <c r="J1" s="272"/>
      <c r="K1" s="272"/>
    </row>
    <row r="2" spans="1:12" s="273" customFormat="1" ht="15">
      <c r="A2" s="269"/>
      <c r="B2" s="17" t="s">
        <v>2</v>
      </c>
      <c r="C2" s="270"/>
      <c r="D2" s="271"/>
      <c r="E2" s="271"/>
      <c r="F2" s="17"/>
      <c r="G2" s="17"/>
      <c r="H2" s="272"/>
      <c r="I2" s="17"/>
      <c r="J2" s="272"/>
      <c r="K2" s="272"/>
    </row>
    <row r="3" spans="1:12" s="273" customFormat="1" ht="15">
      <c r="A3" s="269"/>
      <c r="B3" s="17"/>
      <c r="C3" s="274"/>
      <c r="D3" s="26"/>
      <c r="E3" s="26"/>
      <c r="F3" s="275"/>
      <c r="G3" s="275"/>
      <c r="H3" s="276"/>
      <c r="I3" s="277"/>
      <c r="J3" s="278"/>
      <c r="K3" s="279"/>
    </row>
    <row r="4" spans="1:12" s="273" customFormat="1" ht="15">
      <c r="A4" s="269"/>
      <c r="B4" s="25"/>
      <c r="C4" s="270"/>
      <c r="D4" s="26"/>
      <c r="E4" s="26"/>
      <c r="F4" s="26" t="s">
        <v>5</v>
      </c>
      <c r="G4" s="26"/>
      <c r="H4" s="276"/>
      <c r="I4" s="277"/>
      <c r="J4" s="278"/>
      <c r="K4" s="279"/>
    </row>
    <row r="5" spans="1:12" s="273" customFormat="1" ht="15">
      <c r="A5" s="269"/>
      <c r="B5" s="330" t="s">
        <v>388</v>
      </c>
      <c r="C5" s="331"/>
      <c r="D5" s="332"/>
      <c r="E5" s="332"/>
      <c r="F5" s="330"/>
      <c r="H5" s="294"/>
      <c r="J5" s="294"/>
      <c r="K5" s="294"/>
    </row>
    <row r="6" spans="1:12" ht="38.25">
      <c r="B6" s="333" t="s">
        <v>7</v>
      </c>
      <c r="C6" s="333" t="s">
        <v>8</v>
      </c>
      <c r="D6" s="334" t="s">
        <v>9</v>
      </c>
      <c r="E6" s="335" t="s">
        <v>10</v>
      </c>
      <c r="F6" s="336" t="s">
        <v>11</v>
      </c>
      <c r="G6" s="54" t="s">
        <v>12</v>
      </c>
      <c r="H6" s="255" t="s">
        <v>13</v>
      </c>
      <c r="I6" s="107" t="s">
        <v>14</v>
      </c>
      <c r="J6" s="337" t="s">
        <v>15</v>
      </c>
      <c r="K6" s="255" t="s">
        <v>16</v>
      </c>
      <c r="L6" s="256" t="s">
        <v>310</v>
      </c>
    </row>
    <row r="7" spans="1:12" ht="25.5">
      <c r="A7" s="40" t="s">
        <v>389</v>
      </c>
      <c r="B7" s="41" t="s">
        <v>390</v>
      </c>
      <c r="C7" s="338" t="s">
        <v>391</v>
      </c>
      <c r="D7" s="52"/>
      <c r="E7" s="53"/>
      <c r="F7" s="339" t="s">
        <v>392</v>
      </c>
      <c r="G7" s="340">
        <v>60</v>
      </c>
      <c r="H7" s="56"/>
      <c r="I7" s="48">
        <v>0.08</v>
      </c>
      <c r="J7" s="265">
        <f>ROUND((G7*H7),2)</f>
        <v>0</v>
      </c>
      <c r="K7" s="67">
        <f>ROUND((J7+(J7*I7)),2)</f>
        <v>0</v>
      </c>
      <c r="L7" s="68"/>
    </row>
    <row r="8" spans="1:12" ht="25.5">
      <c r="A8" s="40" t="s">
        <v>393</v>
      </c>
      <c r="B8" s="41" t="s">
        <v>394</v>
      </c>
      <c r="C8" s="338" t="s">
        <v>395</v>
      </c>
      <c r="D8" s="52"/>
      <c r="E8" s="53"/>
      <c r="F8" s="339" t="s">
        <v>396</v>
      </c>
      <c r="G8" s="340">
        <v>10</v>
      </c>
      <c r="H8" s="56"/>
      <c r="I8" s="48">
        <v>0.08</v>
      </c>
      <c r="J8" s="265">
        <f>ROUND((G8*H8),2)</f>
        <v>0</v>
      </c>
      <c r="K8" s="67">
        <f>ROUND((J8+(J8*I8)),2)</f>
        <v>0</v>
      </c>
      <c r="L8" s="68"/>
    </row>
    <row r="9" spans="1:12" ht="24">
      <c r="A9" s="40"/>
      <c r="B9" s="341" t="s">
        <v>397</v>
      </c>
      <c r="C9" s="342" t="s">
        <v>398</v>
      </c>
      <c r="D9" s="232"/>
      <c r="E9" s="51"/>
      <c r="F9" s="343" t="s">
        <v>399</v>
      </c>
      <c r="G9" s="224">
        <v>1</v>
      </c>
      <c r="H9" s="344"/>
      <c r="I9" s="226">
        <v>0.08</v>
      </c>
      <c r="J9" s="265">
        <f>ROUND((G9*H9),2)</f>
        <v>0</v>
      </c>
      <c r="K9" s="345">
        <f>ROUND((J9+(J9*I9)),2)</f>
        <v>0</v>
      </c>
      <c r="L9" s="68"/>
    </row>
    <row r="10" spans="1:12" ht="23.25" customHeight="1">
      <c r="B10" s="588" t="s">
        <v>1184</v>
      </c>
      <c r="C10" s="588"/>
      <c r="D10" s="588"/>
      <c r="E10" s="588"/>
      <c r="F10" s="588"/>
      <c r="G10" s="588"/>
      <c r="H10" s="588"/>
      <c r="I10" s="588"/>
      <c r="J10" s="346">
        <f>SUM(J7:J9)</f>
        <v>0</v>
      </c>
      <c r="K10" s="104">
        <f>SUM(K7:K9)</f>
        <v>0</v>
      </c>
    </row>
    <row r="11" spans="1:12">
      <c r="F11" s="4"/>
      <c r="G11" s="4"/>
    </row>
    <row r="12" spans="1:12">
      <c r="F12" s="4"/>
      <c r="G12" s="4"/>
    </row>
    <row r="13" spans="1:12">
      <c r="F13" s="4"/>
      <c r="G13" s="4"/>
      <c r="I13" s="7" t="s">
        <v>204</v>
      </c>
    </row>
  </sheetData>
  <sheetProtection selectLockedCells="1" selectUnlockedCells="1"/>
  <mergeCells count="1">
    <mergeCell ref="B10:I10"/>
  </mergeCells>
  <conditionalFormatting sqref="J7:J8">
    <cfRule type="expression" dxfId="46" priority="1" stopIfTrue="1">
      <formula>$G6=I6</formula>
    </cfRule>
  </conditionalFormatting>
  <conditionalFormatting sqref="J7:J8">
    <cfRule type="expression" dxfId="45" priority="2" stopIfTrue="1">
      <formula>$G6=I6</formula>
    </cfRule>
  </conditionalFormatting>
  <conditionalFormatting sqref="J9">
    <cfRule type="expression" dxfId="44" priority="3" stopIfTrue="1">
      <formula>$G9=I8</formula>
    </cfRule>
  </conditionalFormatting>
  <conditionalFormatting sqref="J9">
    <cfRule type="expression" dxfId="43" priority="4" stopIfTrue="1">
      <formula>$G9=I8</formula>
    </cfRule>
  </conditionalFormatting>
  <pageMargins left="0.2361111111111111" right="0.2361111111111111" top="0.74791666666666667" bottom="0.74791666666666667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L14"/>
  <sheetViews>
    <sheetView topLeftCell="B1" zoomScale="80" zoomScaleNormal="80" zoomScaleSheetLayoutView="100" workbookViewId="0">
      <selection activeCell="B1" sqref="B1:L15"/>
    </sheetView>
  </sheetViews>
  <sheetFormatPr defaultRowHeight="12.75"/>
  <cols>
    <col min="1" max="1" width="6.125" style="3" hidden="1" customWidth="1"/>
    <col min="2" max="2" width="5.25" style="4" customWidth="1"/>
    <col min="3" max="3" width="27" style="5" customWidth="1"/>
    <col min="4" max="4" width="20.125" style="6" customWidth="1"/>
    <col min="5" max="5" width="15.125" style="6" customWidth="1"/>
    <col min="6" max="6" width="17" style="3" customWidth="1"/>
    <col min="7" max="7" width="9.75" style="7" customWidth="1"/>
    <col min="8" max="8" width="9.25" style="8" customWidth="1"/>
    <col min="9" max="9" width="6.625" style="4" customWidth="1"/>
    <col min="10" max="10" width="10.375" style="8" customWidth="1"/>
    <col min="11" max="11" width="11.5" style="8" customWidth="1"/>
    <col min="12" max="12" width="13.25" style="4" customWidth="1"/>
    <col min="13" max="16384" width="9" style="4"/>
  </cols>
  <sheetData>
    <row r="1" spans="1:12" s="273" customFormat="1" ht="15">
      <c r="A1" s="269"/>
      <c r="B1" s="10" t="s">
        <v>1183</v>
      </c>
      <c r="C1" s="270"/>
      <c r="D1" s="271"/>
      <c r="E1" s="271"/>
      <c r="F1" s="17"/>
      <c r="G1" s="17"/>
      <c r="H1" s="272"/>
      <c r="I1" s="17"/>
      <c r="J1" s="272"/>
      <c r="K1" s="272"/>
    </row>
    <row r="2" spans="1:12" s="273" customFormat="1" ht="15">
      <c r="A2" s="269"/>
      <c r="B2" s="17" t="s">
        <v>2</v>
      </c>
      <c r="C2" s="270"/>
      <c r="D2" s="271"/>
      <c r="E2" s="271"/>
      <c r="F2" s="17"/>
      <c r="G2" s="17"/>
      <c r="H2" s="272"/>
      <c r="I2" s="17"/>
      <c r="J2" s="272"/>
      <c r="K2" s="272"/>
    </row>
    <row r="3" spans="1:12" s="273" customFormat="1" ht="15">
      <c r="A3" s="269"/>
      <c r="B3" s="17"/>
      <c r="C3" s="274"/>
      <c r="D3" s="26"/>
      <c r="E3" s="26"/>
      <c r="F3" s="275"/>
      <c r="G3" s="275"/>
      <c r="H3" s="276"/>
      <c r="I3" s="277"/>
      <c r="J3" s="278"/>
      <c r="K3" s="279"/>
    </row>
    <row r="4" spans="1:12" s="273" customFormat="1" ht="15">
      <c r="A4" s="269"/>
      <c r="B4" s="25"/>
      <c r="C4" s="270"/>
      <c r="D4" s="26"/>
      <c r="E4" s="26"/>
      <c r="F4" s="26" t="s">
        <v>5</v>
      </c>
      <c r="G4" s="26"/>
      <c r="H4" s="276"/>
      <c r="I4" s="277"/>
      <c r="J4" s="278"/>
      <c r="K4" s="279"/>
    </row>
    <row r="5" spans="1:12" s="273" customFormat="1" ht="15">
      <c r="A5" s="269"/>
      <c r="B5" s="330" t="s">
        <v>401</v>
      </c>
      <c r="C5" s="331"/>
      <c r="D5" s="332"/>
      <c r="E5" s="332"/>
      <c r="F5" s="330"/>
      <c r="H5" s="294"/>
      <c r="J5" s="294"/>
      <c r="K5" s="294"/>
    </row>
    <row r="6" spans="1:12" ht="57.75" customHeight="1">
      <c r="B6" s="333" t="s">
        <v>7</v>
      </c>
      <c r="C6" s="333" t="s">
        <v>8</v>
      </c>
      <c r="D6" s="334" t="s">
        <v>9</v>
      </c>
      <c r="E6" s="335" t="s">
        <v>10</v>
      </c>
      <c r="F6" s="336" t="s">
        <v>11</v>
      </c>
      <c r="G6" s="54" t="s">
        <v>1186</v>
      </c>
      <c r="H6" s="255" t="s">
        <v>13</v>
      </c>
      <c r="I6" s="107" t="s">
        <v>14</v>
      </c>
      <c r="J6" s="337" t="s">
        <v>15</v>
      </c>
      <c r="K6" s="255" t="s">
        <v>16</v>
      </c>
      <c r="L6" s="256" t="s">
        <v>310</v>
      </c>
    </row>
    <row r="7" spans="1:12" ht="47.25" customHeight="1">
      <c r="A7" s="40" t="s">
        <v>389</v>
      </c>
      <c r="B7" s="347" t="s">
        <v>402</v>
      </c>
      <c r="C7" s="348" t="s">
        <v>403</v>
      </c>
      <c r="D7" s="52"/>
      <c r="E7" s="53"/>
      <c r="F7" s="349" t="s">
        <v>404</v>
      </c>
      <c r="G7" s="350">
        <v>2</v>
      </c>
      <c r="H7" s="56"/>
      <c r="I7" s="48">
        <v>0.08</v>
      </c>
      <c r="J7" s="265">
        <f>ROUND((G7*H7),2)</f>
        <v>0</v>
      </c>
      <c r="K7" s="351">
        <f>ROUND((J7+(J7*I7)),2)</f>
        <v>0</v>
      </c>
      <c r="L7" s="68"/>
    </row>
    <row r="8" spans="1:12" ht="47.25" customHeight="1">
      <c r="A8" s="40" t="s">
        <v>393</v>
      </c>
      <c r="B8" s="352" t="s">
        <v>405</v>
      </c>
      <c r="C8" s="353" t="s">
        <v>406</v>
      </c>
      <c r="D8" s="43"/>
      <c r="E8" s="51"/>
      <c r="F8" s="354" t="s">
        <v>407</v>
      </c>
      <c r="G8" s="355">
        <v>4</v>
      </c>
      <c r="H8" s="47"/>
      <c r="I8" s="356">
        <v>0.08</v>
      </c>
      <c r="J8" s="265">
        <f>ROUND((G8*H8),2)</f>
        <v>0</v>
      </c>
      <c r="K8" s="351">
        <f>ROUND((J8+(J8*I8)),2)</f>
        <v>0</v>
      </c>
      <c r="L8" s="68"/>
    </row>
    <row r="9" spans="1:12" ht="33" customHeight="1">
      <c r="B9" s="588" t="s">
        <v>408</v>
      </c>
      <c r="C9" s="588"/>
      <c r="D9" s="588"/>
      <c r="E9" s="588"/>
      <c r="F9" s="588"/>
      <c r="G9" s="588"/>
      <c r="H9" s="588"/>
      <c r="I9" s="588"/>
      <c r="J9" s="346">
        <f>SUM(J7:J8)</f>
        <v>0</v>
      </c>
      <c r="K9" s="104">
        <f>SUM(K7:K8)</f>
        <v>0</v>
      </c>
    </row>
    <row r="10" spans="1:12">
      <c r="F10" s="4"/>
      <c r="G10" s="4"/>
    </row>
    <row r="11" spans="1:12">
      <c r="B11" s="4" t="s">
        <v>409</v>
      </c>
      <c r="C11" s="268" t="s">
        <v>410</v>
      </c>
      <c r="F11" s="4"/>
      <c r="G11" s="4"/>
    </row>
    <row r="12" spans="1:12">
      <c r="F12" s="4"/>
      <c r="G12" s="4"/>
    </row>
    <row r="14" spans="1:12">
      <c r="I14" s="7" t="s">
        <v>204</v>
      </c>
    </row>
  </sheetData>
  <sheetProtection selectLockedCells="1" selectUnlockedCells="1"/>
  <mergeCells count="1">
    <mergeCell ref="B9:I9"/>
  </mergeCells>
  <conditionalFormatting sqref="J7:J8">
    <cfRule type="expression" dxfId="42" priority="1" stopIfTrue="1">
      <formula>$G6=I6</formula>
    </cfRule>
  </conditionalFormatting>
  <conditionalFormatting sqref="J7:J8">
    <cfRule type="expression" dxfId="41" priority="2" stopIfTrue="1">
      <formula>$G6=I6</formula>
    </cfRule>
  </conditionalFormatting>
  <pageMargins left="0.2361111111111111" right="0.2361111111111111" top="0.74791666666666667" bottom="0.74791666666666667" header="0.51180555555555551" footer="0.51180555555555551"/>
  <pageSetup paperSize="9" scale="97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K16"/>
  <sheetViews>
    <sheetView zoomScale="90" zoomScaleNormal="90" workbookViewId="0">
      <selection activeCell="F7" sqref="F7"/>
    </sheetView>
  </sheetViews>
  <sheetFormatPr defaultColWidth="8.875" defaultRowHeight="15"/>
  <cols>
    <col min="1" max="1" width="6.25" style="357" customWidth="1"/>
    <col min="2" max="2" width="27.375" style="357" customWidth="1"/>
    <col min="3" max="3" width="21.625" style="357" customWidth="1"/>
    <col min="4" max="4" width="13.75" style="357" customWidth="1"/>
    <col min="5" max="5" width="10.25" style="357" customWidth="1"/>
    <col min="6" max="6" width="8.875" style="357" customWidth="1"/>
    <col min="7" max="7" width="11" style="357" customWidth="1"/>
    <col min="8" max="8" width="7" style="357" customWidth="1"/>
    <col min="9" max="9" width="13.5" style="357" customWidth="1"/>
    <col min="10" max="10" width="12.625" style="357" customWidth="1"/>
    <col min="11" max="16384" width="8.875" style="357"/>
  </cols>
  <sheetData>
    <row r="1" spans="1:11">
      <c r="A1" s="10" t="s">
        <v>1183</v>
      </c>
      <c r="B1" s="17"/>
      <c r="C1" s="17"/>
      <c r="D1" s="17"/>
      <c r="E1" s="17"/>
      <c r="F1" s="17"/>
      <c r="G1" s="358"/>
      <c r="H1" s="17"/>
      <c r="I1" s="272"/>
      <c r="J1" s="272"/>
    </row>
    <row r="2" spans="1:11">
      <c r="A2" s="17" t="s">
        <v>2</v>
      </c>
      <c r="B2" s="17"/>
      <c r="C2" s="17"/>
      <c r="D2" s="17"/>
      <c r="E2" s="17"/>
      <c r="F2" s="17"/>
      <c r="G2" s="358"/>
      <c r="H2" s="17"/>
      <c r="I2" s="272"/>
      <c r="J2" s="272"/>
    </row>
    <row r="3" spans="1:11">
      <c r="A3" s="17"/>
      <c r="B3" s="132"/>
      <c r="C3" s="132"/>
      <c r="D3" s="132"/>
      <c r="E3" s="275"/>
      <c r="F3" s="275"/>
      <c r="G3" s="359"/>
      <c r="H3" s="277"/>
      <c r="I3" s="278"/>
      <c r="J3" s="279"/>
    </row>
    <row r="4" spans="1:11">
      <c r="A4" s="25"/>
      <c r="B4" s="17"/>
      <c r="C4" s="132"/>
      <c r="D4" s="132"/>
      <c r="E4" s="26" t="s">
        <v>5</v>
      </c>
      <c r="F4" s="26"/>
      <c r="G4" s="359"/>
      <c r="H4" s="277"/>
      <c r="I4" s="278"/>
      <c r="J4" s="279"/>
    </row>
    <row r="5" spans="1:11" ht="24" customHeight="1">
      <c r="A5" s="330" t="s">
        <v>411</v>
      </c>
      <c r="B5" s="360"/>
      <c r="C5" s="360"/>
      <c r="D5" s="360"/>
      <c r="E5" s="360"/>
      <c r="F5" s="273"/>
      <c r="G5" s="361"/>
      <c r="H5" s="273"/>
      <c r="I5" s="294"/>
      <c r="J5" s="294"/>
    </row>
    <row r="6" spans="1:11" ht="36">
      <c r="A6" s="300" t="s">
        <v>7</v>
      </c>
      <c r="B6" s="300" t="s">
        <v>8</v>
      </c>
      <c r="C6" s="321" t="s">
        <v>9</v>
      </c>
      <c r="D6" s="320" t="s">
        <v>10</v>
      </c>
      <c r="E6" s="320" t="s">
        <v>11</v>
      </c>
      <c r="F6" s="310" t="s">
        <v>1187</v>
      </c>
      <c r="G6" s="362" t="s">
        <v>13</v>
      </c>
      <c r="H6" s="103" t="s">
        <v>14</v>
      </c>
      <c r="I6" s="363" t="s">
        <v>15</v>
      </c>
      <c r="J6" s="322" t="s">
        <v>16</v>
      </c>
      <c r="K6" s="322" t="s">
        <v>310</v>
      </c>
    </row>
    <row r="7" spans="1:11" ht="42" customHeight="1">
      <c r="A7" s="364" t="s">
        <v>412</v>
      </c>
      <c r="B7" s="563" t="s">
        <v>413</v>
      </c>
      <c r="C7" s="365"/>
      <c r="D7" s="564"/>
      <c r="E7" s="367" t="s">
        <v>414</v>
      </c>
      <c r="F7" s="568">
        <v>1</v>
      </c>
      <c r="G7" s="56"/>
      <c r="H7" s="223">
        <v>0.08</v>
      </c>
      <c r="I7" s="368">
        <f>ROUND((F7*G7),2)</f>
        <v>0</v>
      </c>
      <c r="J7" s="368">
        <f>ROUND((I7+(I7*H7)),2)</f>
        <v>0</v>
      </c>
      <c r="K7" s="322"/>
    </row>
    <row r="8" spans="1:11" ht="56.25" customHeight="1">
      <c r="A8" s="364" t="s">
        <v>389</v>
      </c>
      <c r="B8" s="563" t="s">
        <v>415</v>
      </c>
      <c r="C8" s="365"/>
      <c r="D8" s="369"/>
      <c r="E8" s="367" t="s">
        <v>416</v>
      </c>
      <c r="F8" s="221">
        <v>1</v>
      </c>
      <c r="G8" s="56"/>
      <c r="H8" s="223">
        <v>0.08</v>
      </c>
      <c r="I8" s="368">
        <f>ROUND((F8*G8),2)</f>
        <v>0</v>
      </c>
      <c r="J8" s="368">
        <f>ROUND((I8+(I8*H8)),2)</f>
        <v>0</v>
      </c>
      <c r="K8" s="322"/>
    </row>
    <row r="9" spans="1:11" ht="56.25" customHeight="1">
      <c r="A9" s="364" t="s">
        <v>393</v>
      </c>
      <c r="B9" s="563" t="s">
        <v>417</v>
      </c>
      <c r="C9" s="365"/>
      <c r="D9" s="369"/>
      <c r="E9" s="367" t="s">
        <v>418</v>
      </c>
      <c r="F9" s="221">
        <v>1</v>
      </c>
      <c r="G9" s="56"/>
      <c r="H9" s="223">
        <v>0.08</v>
      </c>
      <c r="I9" s="368">
        <f>ROUND((F9*G9),2)</f>
        <v>0</v>
      </c>
      <c r="J9" s="368">
        <f>ROUND((I9+(I9*H9)),2)</f>
        <v>0</v>
      </c>
      <c r="K9" s="322"/>
    </row>
    <row r="10" spans="1:11" ht="26.25" customHeight="1">
      <c r="A10" s="589" t="s">
        <v>419</v>
      </c>
      <c r="B10" s="589"/>
      <c r="C10" s="589"/>
      <c r="D10" s="589"/>
      <c r="E10" s="589"/>
      <c r="F10" s="589"/>
      <c r="G10" s="589"/>
      <c r="H10" s="589"/>
      <c r="I10" s="241">
        <f>SUM(I7:I8)</f>
        <v>0</v>
      </c>
      <c r="J10" s="241">
        <f>SUM(J7:J8)</f>
        <v>0</v>
      </c>
    </row>
    <row r="11" spans="1:11">
      <c r="A11" s="292"/>
      <c r="B11" s="292"/>
      <c r="C11" s="292"/>
      <c r="D11" s="292"/>
      <c r="E11" s="292"/>
      <c r="F11" s="292"/>
      <c r="G11" s="370"/>
      <c r="H11" s="371"/>
      <c r="I11" s="293"/>
      <c r="J11" s="293"/>
    </row>
    <row r="12" spans="1:11">
      <c r="A12" s="292"/>
      <c r="B12" s="292"/>
      <c r="C12" s="292"/>
      <c r="D12" s="292"/>
      <c r="E12" s="292"/>
      <c r="F12" s="292"/>
      <c r="G12" s="370"/>
      <c r="H12" s="292"/>
      <c r="I12" s="293"/>
      <c r="J12" s="293"/>
    </row>
    <row r="13" spans="1:11">
      <c r="A13" s="372"/>
      <c r="B13" s="372"/>
      <c r="C13" s="372"/>
      <c r="D13" s="372"/>
      <c r="E13" s="372"/>
      <c r="F13" s="372"/>
      <c r="G13" s="373"/>
      <c r="H13" s="374" t="s">
        <v>204</v>
      </c>
      <c r="I13" s="293"/>
      <c r="J13" s="293"/>
    </row>
    <row r="14" spans="1:11" ht="18.75" customHeight="1">
      <c r="A14" s="590"/>
      <c r="B14" s="590"/>
      <c r="C14" s="590"/>
      <c r="D14" s="590"/>
      <c r="E14" s="590"/>
      <c r="F14" s="590"/>
      <c r="G14" s="590"/>
      <c r="H14" s="590"/>
      <c r="I14" s="293"/>
      <c r="J14" s="293"/>
    </row>
    <row r="16" spans="1:11" ht="37.5" customHeight="1"/>
  </sheetData>
  <sheetProtection selectLockedCells="1" selectUnlockedCells="1"/>
  <mergeCells count="2">
    <mergeCell ref="A10:H10"/>
    <mergeCell ref="A14:H14"/>
  </mergeCells>
  <pageMargins left="0.70833333333333337" right="0.70833333333333337" top="0.74791666666666667" bottom="0.74791666666666667" header="0.51180555555555551" footer="0.51180555555555551"/>
  <pageSetup paperSize="9" scale="83" firstPageNumber="0" fitToHeight="3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K16"/>
  <sheetViews>
    <sheetView workbookViewId="0">
      <selection activeCell="G7" sqref="G7"/>
    </sheetView>
  </sheetViews>
  <sheetFormatPr defaultColWidth="8.75" defaultRowHeight="12"/>
  <cols>
    <col min="1" max="1" width="7.5" style="375" customWidth="1"/>
    <col min="2" max="2" width="30.625" style="375" customWidth="1"/>
    <col min="3" max="3" width="25.625" style="375" customWidth="1"/>
    <col min="4" max="4" width="16.25" style="375" customWidth="1"/>
    <col min="5" max="5" width="14.625" style="375" customWidth="1"/>
    <col min="6" max="6" width="10.625" style="375" customWidth="1"/>
    <col min="7" max="7" width="8.75" style="376" customWidth="1"/>
    <col min="8" max="8" width="7.625" style="375" customWidth="1"/>
    <col min="9" max="9" width="9.625" style="376" customWidth="1"/>
    <col min="10" max="10" width="8.375" style="376" customWidth="1"/>
    <col min="11" max="11" width="8.75" style="375" customWidth="1"/>
    <col min="12" max="16384" width="8.75" style="375"/>
  </cols>
  <sheetData>
    <row r="1" spans="1:11" ht="15">
      <c r="A1" s="10" t="s">
        <v>1183</v>
      </c>
      <c r="B1" s="377"/>
      <c r="C1" s="377"/>
      <c r="D1" s="377"/>
      <c r="E1" s="377"/>
      <c r="F1" s="377"/>
      <c r="G1" s="378"/>
      <c r="H1" s="377"/>
      <c r="I1" s="378"/>
      <c r="J1" s="378"/>
    </row>
    <row r="2" spans="1:11" ht="12.75">
      <c r="A2" s="379" t="s">
        <v>2</v>
      </c>
      <c r="B2" s="377"/>
      <c r="C2" s="377"/>
      <c r="D2" s="377"/>
      <c r="E2" s="377"/>
      <c r="F2" s="377"/>
      <c r="G2" s="378"/>
      <c r="H2" s="377"/>
      <c r="I2" s="378"/>
      <c r="J2" s="378"/>
    </row>
    <row r="3" spans="1:11">
      <c r="A3" s="377"/>
      <c r="B3" s="380"/>
      <c r="C3" s="380"/>
      <c r="D3" s="380"/>
      <c r="E3" s="381" t="s">
        <v>5</v>
      </c>
      <c r="F3" s="382"/>
      <c r="G3" s="383"/>
      <c r="H3" s="384"/>
      <c r="I3" s="385"/>
      <c r="J3" s="386"/>
    </row>
    <row r="5" spans="1:11" ht="14.25" customHeight="1">
      <c r="A5" s="387" t="s">
        <v>420</v>
      </c>
      <c r="B5" s="387"/>
      <c r="C5" s="387"/>
      <c r="D5" s="387"/>
      <c r="E5" s="387"/>
      <c r="F5" s="388"/>
      <c r="G5" s="389"/>
      <c r="H5" s="390"/>
      <c r="I5" s="391"/>
      <c r="J5" s="392"/>
    </row>
    <row r="6" spans="1:11" ht="49.5" customHeight="1">
      <c r="A6" s="393" t="s">
        <v>7</v>
      </c>
      <c r="B6" s="393" t="s">
        <v>8</v>
      </c>
      <c r="C6" s="394" t="s">
        <v>9</v>
      </c>
      <c r="D6" s="395" t="s">
        <v>10</v>
      </c>
      <c r="E6" s="396" t="s">
        <v>11</v>
      </c>
      <c r="F6" s="397" t="s">
        <v>12</v>
      </c>
      <c r="G6" s="398" t="s">
        <v>13</v>
      </c>
      <c r="H6" s="399" t="s">
        <v>309</v>
      </c>
      <c r="I6" s="398" t="s">
        <v>15</v>
      </c>
      <c r="J6" s="400" t="s">
        <v>16</v>
      </c>
      <c r="K6" s="400" t="s">
        <v>310</v>
      </c>
    </row>
    <row r="7" spans="1:11" ht="43.35" customHeight="1">
      <c r="A7" s="401" t="s">
        <v>421</v>
      </c>
      <c r="B7" s="402" t="s">
        <v>422</v>
      </c>
      <c r="C7" s="402"/>
      <c r="D7" s="403"/>
      <c r="E7" s="404" t="s">
        <v>423</v>
      </c>
      <c r="F7" s="399">
        <v>46</v>
      </c>
      <c r="G7" s="565"/>
      <c r="H7" s="405">
        <v>0.08</v>
      </c>
      <c r="I7" s="406">
        <f>ROUND((F7*G7),2)</f>
        <v>0</v>
      </c>
      <c r="J7" s="407">
        <f>ROUND((I7+(I7*H7)),2)</f>
        <v>0</v>
      </c>
      <c r="K7" s="408"/>
    </row>
    <row r="8" spans="1:11" ht="21.75" customHeight="1">
      <c r="A8" s="591" t="s">
        <v>424</v>
      </c>
      <c r="B8" s="591"/>
      <c r="C8" s="591"/>
      <c r="D8" s="591"/>
      <c r="E8" s="591"/>
      <c r="F8" s="591"/>
      <c r="G8" s="591"/>
      <c r="H8" s="591"/>
      <c r="I8" s="409">
        <f>SUM(I7:I7)</f>
        <v>0</v>
      </c>
      <c r="J8" s="409">
        <f>SUM(J7:J7)</f>
        <v>0</v>
      </c>
    </row>
    <row r="9" spans="1:11" ht="21" customHeight="1"/>
    <row r="11" spans="1:11">
      <c r="H11" s="410" t="s">
        <v>204</v>
      </c>
    </row>
    <row r="16" spans="1:11" ht="41.25" customHeight="1"/>
  </sheetData>
  <sheetProtection selectLockedCells="1" selectUnlockedCells="1"/>
  <mergeCells count="1">
    <mergeCell ref="A8:H8"/>
  </mergeCells>
  <conditionalFormatting sqref="I7">
    <cfRule type="expression" dxfId="40" priority="1" stopIfTrue="1">
      <formula>$G7=H6</formula>
    </cfRule>
  </conditionalFormatting>
  <conditionalFormatting sqref="I7">
    <cfRule type="expression" dxfId="39" priority="2" stopIfTrue="1">
      <formula>$G7=H6</formula>
    </cfRule>
  </conditionalFormatting>
  <printOptions horizontalCentered="1"/>
  <pageMargins left="0.31527777777777777" right="0.2361111111111111" top="1.1416666666666666" bottom="1.1416666666666666" header="0.51180555555555551" footer="0.51180555555555551"/>
  <pageSetup paperSize="9" scale="86" firstPageNumber="0" fitToHeight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J96"/>
  <sheetViews>
    <sheetView topLeftCell="A3" workbookViewId="0">
      <selection activeCell="B44" sqref="B44"/>
    </sheetView>
  </sheetViews>
  <sheetFormatPr defaultRowHeight="15"/>
  <cols>
    <col min="1" max="1" width="6.25" style="93" customWidth="1"/>
    <col min="2" max="2" width="24.25" style="411" customWidth="1"/>
    <col min="3" max="3" width="23.625" style="93" customWidth="1"/>
    <col min="4" max="4" width="12.625" style="93" customWidth="1"/>
    <col min="5" max="5" width="13.625" style="93" customWidth="1"/>
    <col min="6" max="6" width="10.25" style="412" customWidth="1"/>
    <col min="7" max="7" width="9" style="412" customWidth="1"/>
    <col min="8" max="8" width="6.5" style="93" customWidth="1"/>
    <col min="9" max="9" width="10.125" style="93" customWidth="1"/>
    <col min="10" max="10" width="10" style="93" customWidth="1"/>
    <col min="11" max="16384" width="9" style="93"/>
  </cols>
  <sheetData>
    <row r="1" spans="1:10">
      <c r="A1" s="10" t="s">
        <v>1183</v>
      </c>
    </row>
    <row r="2" spans="1:10">
      <c r="A2" s="17" t="s">
        <v>2</v>
      </c>
    </row>
    <row r="3" spans="1:10">
      <c r="E3" s="26" t="s">
        <v>5</v>
      </c>
    </row>
    <row r="4" spans="1:10">
      <c r="E4" s="26"/>
    </row>
    <row r="5" spans="1:10">
      <c r="A5" s="413" t="s">
        <v>425</v>
      </c>
      <c r="B5" s="414"/>
      <c r="C5" s="415"/>
      <c r="D5" s="85"/>
      <c r="E5" s="415"/>
      <c r="F5" s="416"/>
      <c r="G5" s="416"/>
      <c r="H5" s="416"/>
      <c r="I5" s="416"/>
      <c r="J5" s="416"/>
    </row>
    <row r="6" spans="1:10" ht="31.5">
      <c r="A6" s="87" t="s">
        <v>7</v>
      </c>
      <c r="B6" s="417" t="s">
        <v>8</v>
      </c>
      <c r="C6" s="87" t="s">
        <v>9</v>
      </c>
      <c r="D6" s="88" t="s">
        <v>10</v>
      </c>
      <c r="E6" s="87" t="s">
        <v>11</v>
      </c>
      <c r="F6" s="89" t="s">
        <v>12</v>
      </c>
      <c r="G6" s="90" t="s">
        <v>426</v>
      </c>
      <c r="H6" s="87" t="s">
        <v>14</v>
      </c>
      <c r="I6" s="91" t="s">
        <v>15</v>
      </c>
      <c r="J6" s="92" t="s">
        <v>16</v>
      </c>
    </row>
    <row r="7" spans="1:10" ht="24.95" customHeight="1">
      <c r="A7" s="418" t="s">
        <v>427</v>
      </c>
      <c r="B7" s="419" t="s">
        <v>428</v>
      </c>
      <c r="C7" s="61"/>
      <c r="D7" s="62"/>
      <c r="E7" s="420" t="s">
        <v>429</v>
      </c>
      <c r="F7" s="64">
        <v>30</v>
      </c>
      <c r="G7" s="421"/>
      <c r="H7" s="66">
        <v>0.08</v>
      </c>
      <c r="I7" s="368">
        <f t="shared" ref="I7:I91" si="0">ROUND((F7*G7),2)</f>
        <v>0</v>
      </c>
      <c r="J7" s="368">
        <f t="shared" ref="J7:J91" si="1">ROUND((I7+(I7*H7)),2)</f>
        <v>0</v>
      </c>
    </row>
    <row r="8" spans="1:10" ht="24.95" customHeight="1">
      <c r="A8" s="418" t="s">
        <v>430</v>
      </c>
      <c r="B8" s="419" t="s">
        <v>431</v>
      </c>
      <c r="C8" s="61"/>
      <c r="D8" s="62"/>
      <c r="E8" s="420" t="s">
        <v>432</v>
      </c>
      <c r="F8" s="64">
        <v>1</v>
      </c>
      <c r="G8" s="421"/>
      <c r="H8" s="66">
        <v>0.08</v>
      </c>
      <c r="I8" s="67">
        <f t="shared" si="0"/>
        <v>0</v>
      </c>
      <c r="J8" s="67">
        <f t="shared" si="1"/>
        <v>0</v>
      </c>
    </row>
    <row r="9" spans="1:10" s="425" customFormat="1" ht="24.95" customHeight="1">
      <c r="A9" s="418" t="s">
        <v>433</v>
      </c>
      <c r="B9" s="422" t="s">
        <v>434</v>
      </c>
      <c r="C9" s="423"/>
      <c r="D9" s="62"/>
      <c r="E9" s="96" t="s">
        <v>435</v>
      </c>
      <c r="F9" s="424">
        <v>4</v>
      </c>
      <c r="G9" s="65"/>
      <c r="H9" s="66">
        <v>0.08</v>
      </c>
      <c r="I9" s="67">
        <f t="shared" si="0"/>
        <v>0</v>
      </c>
      <c r="J9" s="67">
        <f t="shared" si="1"/>
        <v>0</v>
      </c>
    </row>
    <row r="10" spans="1:10" ht="24.95" customHeight="1">
      <c r="A10" s="418" t="s">
        <v>436</v>
      </c>
      <c r="B10" s="419" t="s">
        <v>437</v>
      </c>
      <c r="C10" s="61"/>
      <c r="D10" s="62"/>
      <c r="E10" s="420" t="s">
        <v>438</v>
      </c>
      <c r="F10" s="64">
        <v>20</v>
      </c>
      <c r="G10" s="65"/>
      <c r="H10" s="66">
        <v>0.08</v>
      </c>
      <c r="I10" s="67">
        <f t="shared" si="0"/>
        <v>0</v>
      </c>
      <c r="J10" s="67">
        <f t="shared" si="1"/>
        <v>0</v>
      </c>
    </row>
    <row r="11" spans="1:10" ht="24.95" customHeight="1">
      <c r="A11" s="418" t="s">
        <v>439</v>
      </c>
      <c r="B11" s="419" t="s">
        <v>440</v>
      </c>
      <c r="C11" s="61"/>
      <c r="D11" s="62"/>
      <c r="E11" s="420" t="s">
        <v>441</v>
      </c>
      <c r="F11" s="64">
        <v>2</v>
      </c>
      <c r="G11" s="65"/>
      <c r="H11" s="66">
        <v>0.08</v>
      </c>
      <c r="I11" s="67">
        <f t="shared" si="0"/>
        <v>0</v>
      </c>
      <c r="J11" s="67">
        <f t="shared" si="1"/>
        <v>0</v>
      </c>
    </row>
    <row r="12" spans="1:10" ht="24.95" customHeight="1">
      <c r="A12" s="418" t="s">
        <v>442</v>
      </c>
      <c r="B12" s="419" t="s">
        <v>443</v>
      </c>
      <c r="C12" s="61"/>
      <c r="D12" s="62"/>
      <c r="E12" s="420" t="s">
        <v>444</v>
      </c>
      <c r="F12" s="64">
        <v>15</v>
      </c>
      <c r="G12" s="65"/>
      <c r="H12" s="66">
        <v>0.08</v>
      </c>
      <c r="I12" s="67">
        <f t="shared" si="0"/>
        <v>0</v>
      </c>
      <c r="J12" s="67">
        <f t="shared" si="1"/>
        <v>0</v>
      </c>
    </row>
    <row r="13" spans="1:10" ht="24.95" customHeight="1">
      <c r="A13" s="418" t="s">
        <v>445</v>
      </c>
      <c r="B13" s="419" t="s">
        <v>446</v>
      </c>
      <c r="C13" s="61"/>
      <c r="D13" s="62"/>
      <c r="E13" s="420" t="s">
        <v>447</v>
      </c>
      <c r="F13" s="64">
        <v>7</v>
      </c>
      <c r="G13" s="65"/>
      <c r="H13" s="66">
        <v>0.08</v>
      </c>
      <c r="I13" s="67">
        <f t="shared" si="0"/>
        <v>0</v>
      </c>
      <c r="J13" s="67">
        <f t="shared" si="1"/>
        <v>0</v>
      </c>
    </row>
    <row r="14" spans="1:10" ht="24.95" customHeight="1">
      <c r="A14" s="418" t="s">
        <v>448</v>
      </c>
      <c r="B14" s="419" t="s">
        <v>449</v>
      </c>
      <c r="C14" s="61"/>
      <c r="D14" s="62"/>
      <c r="E14" s="420" t="s">
        <v>450</v>
      </c>
      <c r="F14" s="64">
        <v>17</v>
      </c>
      <c r="G14" s="65"/>
      <c r="H14" s="66">
        <v>0.08</v>
      </c>
      <c r="I14" s="67">
        <f t="shared" si="0"/>
        <v>0</v>
      </c>
      <c r="J14" s="67">
        <f t="shared" si="1"/>
        <v>0</v>
      </c>
    </row>
    <row r="15" spans="1:10" ht="24.95" customHeight="1">
      <c r="A15" s="418" t="s">
        <v>451</v>
      </c>
      <c r="B15" s="419" t="s">
        <v>452</v>
      </c>
      <c r="C15" s="61"/>
      <c r="D15" s="62"/>
      <c r="E15" s="420" t="s">
        <v>453</v>
      </c>
      <c r="F15" s="64">
        <v>2</v>
      </c>
      <c r="G15" s="65"/>
      <c r="H15" s="66">
        <v>0.08</v>
      </c>
      <c r="I15" s="67">
        <f t="shared" si="0"/>
        <v>0</v>
      </c>
      <c r="J15" s="67">
        <f t="shared" si="1"/>
        <v>0</v>
      </c>
    </row>
    <row r="16" spans="1:10" ht="24.95" customHeight="1">
      <c r="A16" s="418" t="s">
        <v>454</v>
      </c>
      <c r="B16" s="60" t="s">
        <v>455</v>
      </c>
      <c r="C16" s="61"/>
      <c r="D16" s="62"/>
      <c r="E16" s="63" t="s">
        <v>456</v>
      </c>
      <c r="F16" s="64">
        <v>15</v>
      </c>
      <c r="G16" s="65"/>
      <c r="H16" s="66">
        <v>0.08</v>
      </c>
      <c r="I16" s="67">
        <f t="shared" si="0"/>
        <v>0</v>
      </c>
      <c r="J16" s="67">
        <f t="shared" si="1"/>
        <v>0</v>
      </c>
    </row>
    <row r="17" spans="1:10" ht="24.95" customHeight="1">
      <c r="A17" s="418" t="s">
        <v>457</v>
      </c>
      <c r="B17" s="60" t="s">
        <v>458</v>
      </c>
      <c r="C17" s="61"/>
      <c r="D17" s="62"/>
      <c r="E17" s="63" t="s">
        <v>459</v>
      </c>
      <c r="F17" s="64">
        <v>2</v>
      </c>
      <c r="G17" s="65"/>
      <c r="H17" s="66">
        <v>0.08</v>
      </c>
      <c r="I17" s="67">
        <f t="shared" si="0"/>
        <v>0</v>
      </c>
      <c r="J17" s="67">
        <f t="shared" si="1"/>
        <v>0</v>
      </c>
    </row>
    <row r="18" spans="1:10" ht="24.95" customHeight="1">
      <c r="A18" s="418" t="s">
        <v>460</v>
      </c>
      <c r="B18" s="60" t="s">
        <v>461</v>
      </c>
      <c r="C18" s="61"/>
      <c r="D18" s="62"/>
      <c r="E18" s="63" t="s">
        <v>459</v>
      </c>
      <c r="F18" s="64">
        <v>20</v>
      </c>
      <c r="G18" s="65"/>
      <c r="H18" s="66">
        <v>0.08</v>
      </c>
      <c r="I18" s="67">
        <f t="shared" si="0"/>
        <v>0</v>
      </c>
      <c r="J18" s="67">
        <f t="shared" si="1"/>
        <v>0</v>
      </c>
    </row>
    <row r="19" spans="1:10" ht="24.95" customHeight="1">
      <c r="A19" s="418" t="s">
        <v>462</v>
      </c>
      <c r="B19" s="419" t="s">
        <v>463</v>
      </c>
      <c r="C19" s="61"/>
      <c r="D19" s="62"/>
      <c r="E19" s="420" t="s">
        <v>464</v>
      </c>
      <c r="F19" s="64">
        <v>35</v>
      </c>
      <c r="G19" s="65"/>
      <c r="H19" s="66">
        <v>0.08</v>
      </c>
      <c r="I19" s="67">
        <f t="shared" si="0"/>
        <v>0</v>
      </c>
      <c r="J19" s="67">
        <f t="shared" si="1"/>
        <v>0</v>
      </c>
    </row>
    <row r="20" spans="1:10" ht="24.95" customHeight="1">
      <c r="A20" s="418" t="s">
        <v>465</v>
      </c>
      <c r="B20" s="419" t="s">
        <v>466</v>
      </c>
      <c r="C20" s="61"/>
      <c r="D20" s="62"/>
      <c r="E20" s="420" t="s">
        <v>467</v>
      </c>
      <c r="F20" s="64">
        <v>10</v>
      </c>
      <c r="G20" s="65"/>
      <c r="H20" s="66">
        <v>0.08</v>
      </c>
      <c r="I20" s="67">
        <f t="shared" si="0"/>
        <v>0</v>
      </c>
      <c r="J20" s="67">
        <f t="shared" si="1"/>
        <v>0</v>
      </c>
    </row>
    <row r="21" spans="1:10" ht="24.95" customHeight="1">
      <c r="A21" s="418" t="s">
        <v>468</v>
      </c>
      <c r="B21" s="419" t="s">
        <v>469</v>
      </c>
      <c r="C21" s="61"/>
      <c r="D21" s="62"/>
      <c r="E21" s="420" t="s">
        <v>470</v>
      </c>
      <c r="F21" s="64">
        <v>3</v>
      </c>
      <c r="G21" s="65"/>
      <c r="H21" s="66">
        <v>0.08</v>
      </c>
      <c r="I21" s="67">
        <f t="shared" si="0"/>
        <v>0</v>
      </c>
      <c r="J21" s="67">
        <f t="shared" si="1"/>
        <v>0</v>
      </c>
    </row>
    <row r="22" spans="1:10" ht="24.95" customHeight="1">
      <c r="A22" s="418" t="s">
        <v>471</v>
      </c>
      <c r="B22" s="419" t="s">
        <v>472</v>
      </c>
      <c r="C22" s="61"/>
      <c r="D22" s="62"/>
      <c r="E22" s="420" t="s">
        <v>473</v>
      </c>
      <c r="F22" s="64">
        <v>480</v>
      </c>
      <c r="G22" s="65"/>
      <c r="H22" s="66">
        <v>0.08</v>
      </c>
      <c r="I22" s="67">
        <f t="shared" si="0"/>
        <v>0</v>
      </c>
      <c r="J22" s="67">
        <f t="shared" si="1"/>
        <v>0</v>
      </c>
    </row>
    <row r="23" spans="1:10" ht="24.95" customHeight="1">
      <c r="A23" s="418" t="s">
        <v>474</v>
      </c>
      <c r="B23" s="419" t="s">
        <v>475</v>
      </c>
      <c r="C23" s="61"/>
      <c r="D23" s="62"/>
      <c r="E23" s="420" t="s">
        <v>476</v>
      </c>
      <c r="F23" s="64">
        <v>2</v>
      </c>
      <c r="G23" s="65"/>
      <c r="H23" s="66">
        <v>0.08</v>
      </c>
      <c r="I23" s="67">
        <f t="shared" si="0"/>
        <v>0</v>
      </c>
      <c r="J23" s="67">
        <f t="shared" si="1"/>
        <v>0</v>
      </c>
    </row>
    <row r="24" spans="1:10" ht="24.95" customHeight="1">
      <c r="A24" s="418" t="s">
        <v>477</v>
      </c>
      <c r="B24" s="419" t="s">
        <v>478</v>
      </c>
      <c r="C24" s="61"/>
      <c r="D24" s="62"/>
      <c r="E24" s="420" t="s">
        <v>479</v>
      </c>
      <c r="F24" s="64">
        <v>110</v>
      </c>
      <c r="G24" s="65"/>
      <c r="H24" s="66">
        <v>0.08</v>
      </c>
      <c r="I24" s="67">
        <f t="shared" si="0"/>
        <v>0</v>
      </c>
      <c r="J24" s="67">
        <f t="shared" si="1"/>
        <v>0</v>
      </c>
    </row>
    <row r="25" spans="1:10" ht="24.95" customHeight="1">
      <c r="A25" s="418" t="s">
        <v>480</v>
      </c>
      <c r="B25" s="419" t="s">
        <v>481</v>
      </c>
      <c r="C25" s="61"/>
      <c r="D25" s="62"/>
      <c r="E25" s="420" t="s">
        <v>482</v>
      </c>
      <c r="F25" s="64">
        <v>4</v>
      </c>
      <c r="G25" s="65"/>
      <c r="H25" s="66">
        <v>0.08</v>
      </c>
      <c r="I25" s="67">
        <f t="shared" si="0"/>
        <v>0</v>
      </c>
      <c r="J25" s="67">
        <f t="shared" si="1"/>
        <v>0</v>
      </c>
    </row>
    <row r="26" spans="1:10" ht="24.95" customHeight="1">
      <c r="A26" s="418" t="s">
        <v>483</v>
      </c>
      <c r="B26" s="419" t="s">
        <v>484</v>
      </c>
      <c r="C26" s="61"/>
      <c r="D26" s="62"/>
      <c r="E26" s="420" t="s">
        <v>485</v>
      </c>
      <c r="F26" s="64">
        <v>2</v>
      </c>
      <c r="G26" s="65"/>
      <c r="H26" s="66">
        <v>0.08</v>
      </c>
      <c r="I26" s="67">
        <f t="shared" si="0"/>
        <v>0</v>
      </c>
      <c r="J26" s="67">
        <f t="shared" si="1"/>
        <v>0</v>
      </c>
    </row>
    <row r="27" spans="1:10" ht="24.95" customHeight="1">
      <c r="A27" s="418" t="s">
        <v>486</v>
      </c>
      <c r="B27" s="419" t="s">
        <v>487</v>
      </c>
      <c r="C27" s="61"/>
      <c r="D27" s="62"/>
      <c r="E27" s="420" t="s">
        <v>432</v>
      </c>
      <c r="F27" s="64">
        <v>1</v>
      </c>
      <c r="G27" s="65"/>
      <c r="H27" s="66">
        <v>0.08</v>
      </c>
      <c r="I27" s="67">
        <f t="shared" si="0"/>
        <v>0</v>
      </c>
      <c r="J27" s="67">
        <f t="shared" si="1"/>
        <v>0</v>
      </c>
    </row>
    <row r="28" spans="1:10" ht="24.95" customHeight="1">
      <c r="A28" s="418" t="s">
        <v>488</v>
      </c>
      <c r="B28" s="426" t="s">
        <v>489</v>
      </c>
      <c r="C28" s="61"/>
      <c r="D28" s="62"/>
      <c r="E28" s="321" t="s">
        <v>490</v>
      </c>
      <c r="F28" s="427">
        <v>12</v>
      </c>
      <c r="G28" s="65"/>
      <c r="H28" s="66">
        <v>0.08</v>
      </c>
      <c r="I28" s="67">
        <f t="shared" si="0"/>
        <v>0</v>
      </c>
      <c r="J28" s="67">
        <f t="shared" si="1"/>
        <v>0</v>
      </c>
    </row>
    <row r="29" spans="1:10" ht="24.95" customHeight="1">
      <c r="A29" s="418" t="s">
        <v>491</v>
      </c>
      <c r="B29" s="419" t="s">
        <v>492</v>
      </c>
      <c r="C29" s="61"/>
      <c r="D29" s="62"/>
      <c r="E29" s="420" t="s">
        <v>97</v>
      </c>
      <c r="F29" s="64">
        <v>1</v>
      </c>
      <c r="G29" s="65"/>
      <c r="H29" s="66">
        <v>0.08</v>
      </c>
      <c r="I29" s="67">
        <f t="shared" si="0"/>
        <v>0</v>
      </c>
      <c r="J29" s="67">
        <f t="shared" si="1"/>
        <v>0</v>
      </c>
    </row>
    <row r="30" spans="1:10" ht="24.95" customHeight="1">
      <c r="A30" s="418" t="s">
        <v>493</v>
      </c>
      <c r="B30" s="419" t="s">
        <v>494</v>
      </c>
      <c r="C30" s="61"/>
      <c r="D30" s="62"/>
      <c r="E30" s="420" t="s">
        <v>495</v>
      </c>
      <c r="F30" s="64">
        <v>80</v>
      </c>
      <c r="G30" s="65"/>
      <c r="H30" s="66">
        <v>0.08</v>
      </c>
      <c r="I30" s="67">
        <f t="shared" si="0"/>
        <v>0</v>
      </c>
      <c r="J30" s="67">
        <f t="shared" si="1"/>
        <v>0</v>
      </c>
    </row>
    <row r="31" spans="1:10" ht="24.95" customHeight="1">
      <c r="A31" s="418" t="s">
        <v>496</v>
      </c>
      <c r="B31" s="419" t="s">
        <v>497</v>
      </c>
      <c r="C31" s="61"/>
      <c r="D31" s="62"/>
      <c r="E31" s="420" t="s">
        <v>498</v>
      </c>
      <c r="F31" s="64">
        <v>80</v>
      </c>
      <c r="G31" s="65"/>
      <c r="H31" s="66">
        <v>0.08</v>
      </c>
      <c r="I31" s="67">
        <f t="shared" si="0"/>
        <v>0</v>
      </c>
      <c r="J31" s="67">
        <f t="shared" si="1"/>
        <v>0</v>
      </c>
    </row>
    <row r="32" spans="1:10" ht="30.75" customHeight="1">
      <c r="A32" s="418" t="s">
        <v>499</v>
      </c>
      <c r="B32" s="419" t="s">
        <v>500</v>
      </c>
      <c r="C32" s="61"/>
      <c r="D32" s="62"/>
      <c r="E32" s="420" t="s">
        <v>432</v>
      </c>
      <c r="F32" s="64">
        <v>2</v>
      </c>
      <c r="G32" s="65"/>
      <c r="H32" s="66">
        <v>0.08</v>
      </c>
      <c r="I32" s="67">
        <f t="shared" si="0"/>
        <v>0</v>
      </c>
      <c r="J32" s="67">
        <f t="shared" si="1"/>
        <v>0</v>
      </c>
    </row>
    <row r="33" spans="1:10" ht="33" customHeight="1">
      <c r="A33" s="418" t="s">
        <v>501</v>
      </c>
      <c r="B33" s="419" t="s">
        <v>502</v>
      </c>
      <c r="C33" s="61"/>
      <c r="D33" s="62"/>
      <c r="E33" s="420" t="s">
        <v>503</v>
      </c>
      <c r="F33" s="64">
        <v>2</v>
      </c>
      <c r="G33" s="65"/>
      <c r="H33" s="66">
        <v>0.08</v>
      </c>
      <c r="I33" s="67">
        <f t="shared" si="0"/>
        <v>0</v>
      </c>
      <c r="J33" s="67">
        <f t="shared" si="1"/>
        <v>0</v>
      </c>
    </row>
    <row r="34" spans="1:10" ht="24.95" customHeight="1">
      <c r="A34" s="418" t="s">
        <v>504</v>
      </c>
      <c r="B34" s="419" t="s">
        <v>505</v>
      </c>
      <c r="C34" s="61"/>
      <c r="D34" s="62"/>
      <c r="E34" s="420" t="s">
        <v>506</v>
      </c>
      <c r="F34" s="64">
        <v>25</v>
      </c>
      <c r="G34" s="65"/>
      <c r="H34" s="66">
        <v>0.08</v>
      </c>
      <c r="I34" s="67">
        <f t="shared" si="0"/>
        <v>0</v>
      </c>
      <c r="J34" s="67">
        <f t="shared" si="1"/>
        <v>0</v>
      </c>
    </row>
    <row r="35" spans="1:10" ht="46.5" customHeight="1">
      <c r="A35" s="418" t="s">
        <v>507</v>
      </c>
      <c r="B35" s="419" t="s">
        <v>508</v>
      </c>
      <c r="C35" s="61"/>
      <c r="D35" s="62"/>
      <c r="E35" s="420" t="s">
        <v>97</v>
      </c>
      <c r="F35" s="64">
        <v>1</v>
      </c>
      <c r="G35" s="65"/>
      <c r="H35" s="66">
        <v>0.08</v>
      </c>
      <c r="I35" s="67">
        <f t="shared" si="0"/>
        <v>0</v>
      </c>
      <c r="J35" s="67">
        <f t="shared" si="1"/>
        <v>0</v>
      </c>
    </row>
    <row r="36" spans="1:10" ht="35.25" customHeight="1">
      <c r="A36" s="418" t="s">
        <v>509</v>
      </c>
      <c r="B36" s="419" t="s">
        <v>510</v>
      </c>
      <c r="C36" s="61"/>
      <c r="D36" s="62"/>
      <c r="E36" s="420" t="s">
        <v>511</v>
      </c>
      <c r="F36" s="64">
        <v>1</v>
      </c>
      <c r="G36" s="65"/>
      <c r="H36" s="66">
        <v>0.08</v>
      </c>
      <c r="I36" s="67">
        <f t="shared" si="0"/>
        <v>0</v>
      </c>
      <c r="J36" s="67">
        <f t="shared" si="1"/>
        <v>0</v>
      </c>
    </row>
    <row r="37" spans="1:10" ht="24.95" customHeight="1">
      <c r="A37" s="418" t="s">
        <v>512</v>
      </c>
      <c r="B37" s="419" t="s">
        <v>513</v>
      </c>
      <c r="C37" s="61"/>
      <c r="D37" s="62"/>
      <c r="E37" s="420" t="s">
        <v>511</v>
      </c>
      <c r="F37" s="64">
        <v>1</v>
      </c>
      <c r="G37" s="65"/>
      <c r="H37" s="66">
        <v>0.08</v>
      </c>
      <c r="I37" s="67">
        <f t="shared" si="0"/>
        <v>0</v>
      </c>
      <c r="J37" s="67">
        <f t="shared" si="1"/>
        <v>0</v>
      </c>
    </row>
    <row r="38" spans="1:10" ht="41.25" customHeight="1">
      <c r="A38" s="418" t="s">
        <v>514</v>
      </c>
      <c r="B38" s="419" t="s">
        <v>515</v>
      </c>
      <c r="C38" s="61"/>
      <c r="D38" s="62"/>
      <c r="E38" s="420" t="s">
        <v>97</v>
      </c>
      <c r="F38" s="64">
        <v>1</v>
      </c>
      <c r="G38" s="65"/>
      <c r="H38" s="66">
        <v>0.08</v>
      </c>
      <c r="I38" s="67">
        <f t="shared" si="0"/>
        <v>0</v>
      </c>
      <c r="J38" s="67">
        <f t="shared" si="1"/>
        <v>0</v>
      </c>
    </row>
    <row r="39" spans="1:10" ht="24.95" customHeight="1">
      <c r="A39" s="418" t="s">
        <v>516</v>
      </c>
      <c r="B39" s="419" t="s">
        <v>517</v>
      </c>
      <c r="C39" s="61"/>
      <c r="D39" s="62"/>
      <c r="E39" s="420" t="s">
        <v>518</v>
      </c>
      <c r="F39" s="64">
        <v>300</v>
      </c>
      <c r="G39" s="65"/>
      <c r="H39" s="66">
        <v>0.08</v>
      </c>
      <c r="I39" s="67">
        <f t="shared" si="0"/>
        <v>0</v>
      </c>
      <c r="J39" s="67">
        <f t="shared" si="1"/>
        <v>0</v>
      </c>
    </row>
    <row r="40" spans="1:10" ht="24.95" customHeight="1">
      <c r="A40" s="418" t="s">
        <v>519</v>
      </c>
      <c r="B40" s="419" t="s">
        <v>520</v>
      </c>
      <c r="C40" s="61"/>
      <c r="D40" s="62"/>
      <c r="E40" s="420" t="s">
        <v>521</v>
      </c>
      <c r="F40" s="64">
        <v>1</v>
      </c>
      <c r="G40" s="65"/>
      <c r="H40" s="66">
        <v>0.08</v>
      </c>
      <c r="I40" s="67">
        <f t="shared" si="0"/>
        <v>0</v>
      </c>
      <c r="J40" s="67">
        <f t="shared" si="1"/>
        <v>0</v>
      </c>
    </row>
    <row r="41" spans="1:10" ht="24.95" customHeight="1">
      <c r="A41" s="418" t="s">
        <v>522</v>
      </c>
      <c r="B41" s="419" t="s">
        <v>523</v>
      </c>
      <c r="C41" s="61"/>
      <c r="D41" s="62"/>
      <c r="E41" s="420" t="s">
        <v>521</v>
      </c>
      <c r="F41" s="64">
        <v>1</v>
      </c>
      <c r="G41" s="65"/>
      <c r="H41" s="66">
        <v>0.08</v>
      </c>
      <c r="I41" s="67">
        <f t="shared" si="0"/>
        <v>0</v>
      </c>
      <c r="J41" s="67">
        <f t="shared" si="1"/>
        <v>0</v>
      </c>
    </row>
    <row r="42" spans="1:10" ht="24.95" customHeight="1">
      <c r="A42" s="418" t="s">
        <v>524</v>
      </c>
      <c r="B42" s="419" t="s">
        <v>525</v>
      </c>
      <c r="C42" s="61"/>
      <c r="D42" s="62"/>
      <c r="E42" s="420" t="s">
        <v>521</v>
      </c>
      <c r="F42" s="64">
        <v>3</v>
      </c>
      <c r="G42" s="65"/>
      <c r="H42" s="66">
        <v>0.08</v>
      </c>
      <c r="I42" s="67">
        <f t="shared" si="0"/>
        <v>0</v>
      </c>
      <c r="J42" s="67">
        <f t="shared" si="1"/>
        <v>0</v>
      </c>
    </row>
    <row r="43" spans="1:10" ht="24.95" customHeight="1">
      <c r="A43" s="418" t="s">
        <v>526</v>
      </c>
      <c r="B43" s="419" t="s">
        <v>527</v>
      </c>
      <c r="C43" s="61"/>
      <c r="D43" s="62"/>
      <c r="E43" s="420" t="s">
        <v>521</v>
      </c>
      <c r="F43" s="64">
        <v>1</v>
      </c>
      <c r="G43" s="65"/>
      <c r="H43" s="66">
        <v>0.08</v>
      </c>
      <c r="I43" s="67">
        <f t="shared" si="0"/>
        <v>0</v>
      </c>
      <c r="J43" s="67">
        <f t="shared" si="1"/>
        <v>0</v>
      </c>
    </row>
    <row r="44" spans="1:10" ht="30.75" customHeight="1">
      <c r="A44" s="418" t="s">
        <v>528</v>
      </c>
      <c r="B44" s="419" t="s">
        <v>529</v>
      </c>
      <c r="C44" s="61"/>
      <c r="D44" s="62"/>
      <c r="E44" s="420" t="s">
        <v>530</v>
      </c>
      <c r="F44" s="64">
        <v>50</v>
      </c>
      <c r="G44" s="65"/>
      <c r="H44" s="66">
        <v>0.08</v>
      </c>
      <c r="I44" s="67">
        <f t="shared" si="0"/>
        <v>0</v>
      </c>
      <c r="J44" s="67">
        <f t="shared" si="1"/>
        <v>0</v>
      </c>
    </row>
    <row r="45" spans="1:10" s="425" customFormat="1" ht="24.95" customHeight="1">
      <c r="A45" s="418" t="s">
        <v>531</v>
      </c>
      <c r="B45" s="422" t="s">
        <v>532</v>
      </c>
      <c r="C45" s="423"/>
      <c r="D45" s="62"/>
      <c r="E45" s="96" t="s">
        <v>533</v>
      </c>
      <c r="F45" s="424">
        <v>2</v>
      </c>
      <c r="G45" s="65"/>
      <c r="H45" s="66">
        <v>0.08</v>
      </c>
      <c r="I45" s="67">
        <f t="shared" si="0"/>
        <v>0</v>
      </c>
      <c r="J45" s="67">
        <f t="shared" si="1"/>
        <v>0</v>
      </c>
    </row>
    <row r="46" spans="1:10" ht="30.75" customHeight="1">
      <c r="A46" s="418" t="s">
        <v>534</v>
      </c>
      <c r="B46" s="419" t="s">
        <v>535</v>
      </c>
      <c r="C46" s="61"/>
      <c r="D46" s="62"/>
      <c r="E46" s="420" t="s">
        <v>536</v>
      </c>
      <c r="F46" s="64">
        <v>4</v>
      </c>
      <c r="G46" s="65"/>
      <c r="H46" s="66">
        <v>0.08</v>
      </c>
      <c r="I46" s="67">
        <f t="shared" si="0"/>
        <v>0</v>
      </c>
      <c r="J46" s="67">
        <f t="shared" si="1"/>
        <v>0</v>
      </c>
    </row>
    <row r="47" spans="1:10" ht="30.75" customHeight="1">
      <c r="A47" s="418" t="s">
        <v>537</v>
      </c>
      <c r="B47" s="419" t="s">
        <v>538</v>
      </c>
      <c r="C47" s="61"/>
      <c r="D47" s="62"/>
      <c r="E47" s="420" t="s">
        <v>539</v>
      </c>
      <c r="F47" s="64">
        <v>19</v>
      </c>
      <c r="G47" s="65"/>
      <c r="H47" s="66">
        <v>0.08</v>
      </c>
      <c r="I47" s="67">
        <f t="shared" si="0"/>
        <v>0</v>
      </c>
      <c r="J47" s="67">
        <f t="shared" si="1"/>
        <v>0</v>
      </c>
    </row>
    <row r="48" spans="1:10" ht="24.95" customHeight="1">
      <c r="A48" s="418" t="s">
        <v>540</v>
      </c>
      <c r="B48" s="419" t="s">
        <v>541</v>
      </c>
      <c r="C48" s="61"/>
      <c r="D48" s="62"/>
      <c r="E48" s="420" t="s">
        <v>542</v>
      </c>
      <c r="F48" s="64">
        <v>20</v>
      </c>
      <c r="G48" s="65"/>
      <c r="H48" s="66">
        <v>0.08</v>
      </c>
      <c r="I48" s="67">
        <f t="shared" si="0"/>
        <v>0</v>
      </c>
      <c r="J48" s="67">
        <f t="shared" si="1"/>
        <v>0</v>
      </c>
    </row>
    <row r="49" spans="1:10" ht="24.95" customHeight="1">
      <c r="A49" s="418" t="s">
        <v>543</v>
      </c>
      <c r="B49" s="419" t="s">
        <v>544</v>
      </c>
      <c r="C49" s="61"/>
      <c r="D49" s="62"/>
      <c r="E49" s="420" t="s">
        <v>545</v>
      </c>
      <c r="F49" s="64">
        <v>3</v>
      </c>
      <c r="G49" s="65"/>
      <c r="H49" s="66">
        <v>0.08</v>
      </c>
      <c r="I49" s="67">
        <f t="shared" si="0"/>
        <v>0</v>
      </c>
      <c r="J49" s="67">
        <f t="shared" si="1"/>
        <v>0</v>
      </c>
    </row>
    <row r="50" spans="1:10" ht="24.95" customHeight="1">
      <c r="A50" s="418" t="s">
        <v>546</v>
      </c>
      <c r="B50" s="419" t="s">
        <v>547</v>
      </c>
      <c r="C50" s="61"/>
      <c r="D50" s="62"/>
      <c r="E50" s="420" t="s">
        <v>548</v>
      </c>
      <c r="F50" s="64">
        <v>210</v>
      </c>
      <c r="G50" s="65"/>
      <c r="H50" s="66">
        <v>0.08</v>
      </c>
      <c r="I50" s="67">
        <f t="shared" si="0"/>
        <v>0</v>
      </c>
      <c r="J50" s="67">
        <f t="shared" si="1"/>
        <v>0</v>
      </c>
    </row>
    <row r="51" spans="1:10" ht="24.95" customHeight="1">
      <c r="A51" s="418" t="s">
        <v>549</v>
      </c>
      <c r="B51" s="419" t="s">
        <v>550</v>
      </c>
      <c r="C51" s="61"/>
      <c r="D51" s="62"/>
      <c r="E51" s="420" t="s">
        <v>551</v>
      </c>
      <c r="F51" s="64">
        <v>25</v>
      </c>
      <c r="G51" s="65"/>
      <c r="H51" s="66">
        <v>0.08</v>
      </c>
      <c r="I51" s="67">
        <f t="shared" si="0"/>
        <v>0</v>
      </c>
      <c r="J51" s="67">
        <f t="shared" si="1"/>
        <v>0</v>
      </c>
    </row>
    <row r="52" spans="1:10" ht="24.95" customHeight="1">
      <c r="A52" s="418" t="s">
        <v>552</v>
      </c>
      <c r="B52" s="419" t="s">
        <v>553</v>
      </c>
      <c r="C52" s="61"/>
      <c r="D52" s="62"/>
      <c r="E52" s="420" t="s">
        <v>554</v>
      </c>
      <c r="F52" s="64">
        <v>80</v>
      </c>
      <c r="G52" s="65"/>
      <c r="H52" s="66">
        <v>0.08</v>
      </c>
      <c r="I52" s="67">
        <f t="shared" si="0"/>
        <v>0</v>
      </c>
      <c r="J52" s="67">
        <f t="shared" si="1"/>
        <v>0</v>
      </c>
    </row>
    <row r="53" spans="1:10" ht="24.95" customHeight="1">
      <c r="A53" s="418" t="s">
        <v>555</v>
      </c>
      <c r="B53" s="419" t="s">
        <v>556</v>
      </c>
      <c r="C53" s="61"/>
      <c r="D53" s="62"/>
      <c r="E53" s="420" t="s">
        <v>557</v>
      </c>
      <c r="F53" s="64">
        <v>15</v>
      </c>
      <c r="G53" s="65"/>
      <c r="H53" s="66">
        <v>0.08</v>
      </c>
      <c r="I53" s="67">
        <f t="shared" si="0"/>
        <v>0</v>
      </c>
      <c r="J53" s="67">
        <f t="shared" si="1"/>
        <v>0</v>
      </c>
    </row>
    <row r="54" spans="1:10" ht="24.95" customHeight="1">
      <c r="A54" s="418" t="s">
        <v>558</v>
      </c>
      <c r="B54" s="419" t="s">
        <v>559</v>
      </c>
      <c r="C54" s="61"/>
      <c r="D54" s="62"/>
      <c r="E54" s="420" t="s">
        <v>560</v>
      </c>
      <c r="F54" s="64">
        <v>50</v>
      </c>
      <c r="G54" s="65"/>
      <c r="H54" s="66">
        <v>0.08</v>
      </c>
      <c r="I54" s="67">
        <f t="shared" si="0"/>
        <v>0</v>
      </c>
      <c r="J54" s="67">
        <f t="shared" si="1"/>
        <v>0</v>
      </c>
    </row>
    <row r="55" spans="1:10" ht="24.95" customHeight="1">
      <c r="A55" s="418" t="s">
        <v>561</v>
      </c>
      <c r="B55" s="419" t="s">
        <v>562</v>
      </c>
      <c r="C55" s="61"/>
      <c r="D55" s="62"/>
      <c r="E55" s="420" t="s">
        <v>511</v>
      </c>
      <c r="F55" s="64">
        <v>3</v>
      </c>
      <c r="G55" s="65"/>
      <c r="H55" s="66">
        <v>0.08</v>
      </c>
      <c r="I55" s="67">
        <f t="shared" si="0"/>
        <v>0</v>
      </c>
      <c r="J55" s="67">
        <f t="shared" si="1"/>
        <v>0</v>
      </c>
    </row>
    <row r="56" spans="1:10" ht="24.95" customHeight="1">
      <c r="A56" s="418" t="s">
        <v>563</v>
      </c>
      <c r="B56" s="419" t="s">
        <v>564</v>
      </c>
      <c r="C56" s="61"/>
      <c r="D56" s="62"/>
      <c r="E56" s="420" t="s">
        <v>511</v>
      </c>
      <c r="F56" s="64">
        <v>10</v>
      </c>
      <c r="G56" s="65"/>
      <c r="H56" s="66">
        <v>0.08</v>
      </c>
      <c r="I56" s="67">
        <f t="shared" si="0"/>
        <v>0</v>
      </c>
      <c r="J56" s="67">
        <f t="shared" si="1"/>
        <v>0</v>
      </c>
    </row>
    <row r="57" spans="1:10" ht="72.75" customHeight="1">
      <c r="A57" s="418" t="s">
        <v>565</v>
      </c>
      <c r="B57" s="419" t="s">
        <v>566</v>
      </c>
      <c r="C57" s="61"/>
      <c r="D57" s="62"/>
      <c r="E57" s="420" t="s">
        <v>567</v>
      </c>
      <c r="F57" s="64">
        <v>14</v>
      </c>
      <c r="G57" s="65"/>
      <c r="H57" s="66">
        <v>0.08</v>
      </c>
      <c r="I57" s="67">
        <f t="shared" si="0"/>
        <v>0</v>
      </c>
      <c r="J57" s="67">
        <f t="shared" si="1"/>
        <v>0</v>
      </c>
    </row>
    <row r="58" spans="1:10" ht="24.95" customHeight="1">
      <c r="A58" s="418" t="s">
        <v>568</v>
      </c>
      <c r="B58" s="426" t="s">
        <v>569</v>
      </c>
      <c r="C58" s="61"/>
      <c r="D58" s="62"/>
      <c r="E58" s="321" t="s">
        <v>133</v>
      </c>
      <c r="F58" s="427">
        <v>2</v>
      </c>
      <c r="G58" s="65"/>
      <c r="H58" s="66">
        <v>0.08</v>
      </c>
      <c r="I58" s="67">
        <f t="shared" si="0"/>
        <v>0</v>
      </c>
      <c r="J58" s="67">
        <f t="shared" si="1"/>
        <v>0</v>
      </c>
    </row>
    <row r="59" spans="1:10" ht="24.95" customHeight="1">
      <c r="A59" s="418" t="s">
        <v>570</v>
      </c>
      <c r="B59" s="419" t="s">
        <v>571</v>
      </c>
      <c r="C59" s="61"/>
      <c r="D59" s="62"/>
      <c r="E59" s="420" t="s">
        <v>572</v>
      </c>
      <c r="F59" s="64">
        <v>5</v>
      </c>
      <c r="G59" s="65"/>
      <c r="H59" s="66">
        <v>0.08</v>
      </c>
      <c r="I59" s="67">
        <f t="shared" si="0"/>
        <v>0</v>
      </c>
      <c r="J59" s="67">
        <f t="shared" si="1"/>
        <v>0</v>
      </c>
    </row>
    <row r="60" spans="1:10" ht="24.95" customHeight="1">
      <c r="A60" s="418" t="s">
        <v>573</v>
      </c>
      <c r="B60" s="419" t="s">
        <v>574</v>
      </c>
      <c r="C60" s="61"/>
      <c r="D60" s="62"/>
      <c r="E60" s="420" t="s">
        <v>575</v>
      </c>
      <c r="F60" s="64">
        <v>2</v>
      </c>
      <c r="G60" s="65"/>
      <c r="H60" s="66">
        <v>0.08</v>
      </c>
      <c r="I60" s="67">
        <f t="shared" si="0"/>
        <v>0</v>
      </c>
      <c r="J60" s="67">
        <f t="shared" si="1"/>
        <v>0</v>
      </c>
    </row>
    <row r="61" spans="1:10" ht="24.95" customHeight="1">
      <c r="A61" s="418" t="s">
        <v>576</v>
      </c>
      <c r="B61" s="419" t="s">
        <v>577</v>
      </c>
      <c r="C61" s="61"/>
      <c r="D61" s="62"/>
      <c r="E61" s="420" t="s">
        <v>578</v>
      </c>
      <c r="F61" s="64">
        <v>12</v>
      </c>
      <c r="G61" s="65"/>
      <c r="H61" s="66">
        <v>0.08</v>
      </c>
      <c r="I61" s="67">
        <f t="shared" si="0"/>
        <v>0</v>
      </c>
      <c r="J61" s="67">
        <f t="shared" si="1"/>
        <v>0</v>
      </c>
    </row>
    <row r="62" spans="1:10" ht="24.95" customHeight="1">
      <c r="A62" s="418" t="s">
        <v>579</v>
      </c>
      <c r="B62" s="419" t="s">
        <v>580</v>
      </c>
      <c r="C62" s="61"/>
      <c r="D62" s="62"/>
      <c r="E62" s="420" t="s">
        <v>581</v>
      </c>
      <c r="F62" s="64">
        <v>5</v>
      </c>
      <c r="G62" s="65"/>
      <c r="H62" s="66">
        <v>0.08</v>
      </c>
      <c r="I62" s="67">
        <f t="shared" si="0"/>
        <v>0</v>
      </c>
      <c r="J62" s="67">
        <f t="shared" si="1"/>
        <v>0</v>
      </c>
    </row>
    <row r="63" spans="1:10" ht="24.95" customHeight="1">
      <c r="A63" s="418" t="s">
        <v>582</v>
      </c>
      <c r="B63" s="419" t="s">
        <v>583</v>
      </c>
      <c r="C63" s="61"/>
      <c r="D63" s="62"/>
      <c r="E63" s="420" t="s">
        <v>584</v>
      </c>
      <c r="F63" s="64">
        <v>10</v>
      </c>
      <c r="G63" s="65"/>
      <c r="H63" s="66">
        <v>0.08</v>
      </c>
      <c r="I63" s="67">
        <f t="shared" si="0"/>
        <v>0</v>
      </c>
      <c r="J63" s="67">
        <f t="shared" si="1"/>
        <v>0</v>
      </c>
    </row>
    <row r="64" spans="1:10" ht="24.95" customHeight="1">
      <c r="A64" s="418" t="s">
        <v>585</v>
      </c>
      <c r="B64" s="419" t="s">
        <v>586</v>
      </c>
      <c r="C64" s="61"/>
      <c r="D64" s="62"/>
      <c r="E64" s="420" t="s">
        <v>441</v>
      </c>
      <c r="F64" s="64">
        <v>1</v>
      </c>
      <c r="G64" s="65"/>
      <c r="H64" s="66">
        <v>0.08</v>
      </c>
      <c r="I64" s="67">
        <f t="shared" si="0"/>
        <v>0</v>
      </c>
      <c r="J64" s="67">
        <f t="shared" si="1"/>
        <v>0</v>
      </c>
    </row>
    <row r="65" spans="1:10" ht="24.95" customHeight="1">
      <c r="A65" s="418" t="s">
        <v>587</v>
      </c>
      <c r="B65" s="60" t="s">
        <v>588</v>
      </c>
      <c r="C65" s="61"/>
      <c r="D65" s="62"/>
      <c r="E65" s="63" t="s">
        <v>589</v>
      </c>
      <c r="F65" s="64">
        <v>10</v>
      </c>
      <c r="G65" s="65"/>
      <c r="H65" s="66">
        <v>0.08</v>
      </c>
      <c r="I65" s="67">
        <f t="shared" si="0"/>
        <v>0</v>
      </c>
      <c r="J65" s="67">
        <f t="shared" si="1"/>
        <v>0</v>
      </c>
    </row>
    <row r="66" spans="1:10" ht="24.95" customHeight="1">
      <c r="A66" s="418" t="s">
        <v>590</v>
      </c>
      <c r="B66" s="419" t="s">
        <v>591</v>
      </c>
      <c r="C66" s="61"/>
      <c r="D66" s="62"/>
      <c r="E66" s="420" t="s">
        <v>592</v>
      </c>
      <c r="F66" s="64">
        <v>2</v>
      </c>
      <c r="G66" s="65"/>
      <c r="H66" s="66">
        <v>0.08</v>
      </c>
      <c r="I66" s="67">
        <f t="shared" si="0"/>
        <v>0</v>
      </c>
      <c r="J66" s="67">
        <f t="shared" si="1"/>
        <v>0</v>
      </c>
    </row>
    <row r="67" spans="1:10" ht="24.95" customHeight="1">
      <c r="A67" s="418" t="s">
        <v>593</v>
      </c>
      <c r="B67" s="422" t="s">
        <v>594</v>
      </c>
      <c r="C67" s="423"/>
      <c r="D67" s="62"/>
      <c r="E67" s="96" t="s">
        <v>595</v>
      </c>
      <c r="F67" s="64">
        <v>2</v>
      </c>
      <c r="G67" s="421"/>
      <c r="H67" s="428">
        <v>0.08</v>
      </c>
      <c r="I67" s="98">
        <f t="shared" si="0"/>
        <v>0</v>
      </c>
      <c r="J67" s="98">
        <f t="shared" si="1"/>
        <v>0</v>
      </c>
    </row>
    <row r="68" spans="1:10" ht="24.95" customHeight="1">
      <c r="A68" s="418" t="s">
        <v>596</v>
      </c>
      <c r="B68" s="422" t="s">
        <v>597</v>
      </c>
      <c r="C68" s="423"/>
      <c r="D68" s="62"/>
      <c r="E68" s="96" t="s">
        <v>598</v>
      </c>
      <c r="F68" s="64">
        <v>7</v>
      </c>
      <c r="G68" s="421"/>
      <c r="H68" s="428">
        <v>0.08</v>
      </c>
      <c r="I68" s="98">
        <f t="shared" si="0"/>
        <v>0</v>
      </c>
      <c r="J68" s="98">
        <f t="shared" si="1"/>
        <v>0</v>
      </c>
    </row>
    <row r="69" spans="1:10" ht="24.95" customHeight="1">
      <c r="A69" s="418" t="s">
        <v>599</v>
      </c>
      <c r="B69" s="422" t="s">
        <v>600</v>
      </c>
      <c r="C69" s="423"/>
      <c r="D69" s="62"/>
      <c r="E69" s="96" t="s">
        <v>601</v>
      </c>
      <c r="F69" s="64">
        <v>1</v>
      </c>
      <c r="G69" s="421"/>
      <c r="H69" s="428">
        <v>0.08</v>
      </c>
      <c r="I69" s="98">
        <f t="shared" si="0"/>
        <v>0</v>
      </c>
      <c r="J69" s="98">
        <f t="shared" si="1"/>
        <v>0</v>
      </c>
    </row>
    <row r="70" spans="1:10" ht="24.95" customHeight="1">
      <c r="A70" s="418" t="s">
        <v>602</v>
      </c>
      <c r="B70" s="422" t="s">
        <v>600</v>
      </c>
      <c r="C70" s="423"/>
      <c r="D70" s="62"/>
      <c r="E70" s="96" t="s">
        <v>603</v>
      </c>
      <c r="F70" s="64">
        <v>1</v>
      </c>
      <c r="G70" s="421"/>
      <c r="H70" s="428">
        <v>0.08</v>
      </c>
      <c r="I70" s="98">
        <f t="shared" si="0"/>
        <v>0</v>
      </c>
      <c r="J70" s="98">
        <f t="shared" si="1"/>
        <v>0</v>
      </c>
    </row>
    <row r="71" spans="1:10" ht="24.95" customHeight="1">
      <c r="A71" s="418" t="s">
        <v>604</v>
      </c>
      <c r="B71" s="422" t="s">
        <v>600</v>
      </c>
      <c r="C71" s="423"/>
      <c r="D71" s="62"/>
      <c r="E71" s="96" t="s">
        <v>605</v>
      </c>
      <c r="F71" s="64">
        <v>1</v>
      </c>
      <c r="G71" s="421"/>
      <c r="H71" s="428">
        <v>0.08</v>
      </c>
      <c r="I71" s="98">
        <f t="shared" si="0"/>
        <v>0</v>
      </c>
      <c r="J71" s="98">
        <f t="shared" si="1"/>
        <v>0</v>
      </c>
    </row>
    <row r="72" spans="1:10" ht="24.95" customHeight="1">
      <c r="A72" s="418" t="s">
        <v>606</v>
      </c>
      <c r="B72" s="419" t="s">
        <v>607</v>
      </c>
      <c r="C72" s="61"/>
      <c r="D72" s="62"/>
      <c r="E72" s="420" t="s">
        <v>608</v>
      </c>
      <c r="F72" s="64">
        <v>8</v>
      </c>
      <c r="G72" s="65"/>
      <c r="H72" s="66">
        <v>0.08</v>
      </c>
      <c r="I72" s="67">
        <f t="shared" si="0"/>
        <v>0</v>
      </c>
      <c r="J72" s="67">
        <f t="shared" si="1"/>
        <v>0</v>
      </c>
    </row>
    <row r="73" spans="1:10" ht="24.95" customHeight="1">
      <c r="A73" s="418" t="s">
        <v>609</v>
      </c>
      <c r="B73" s="429" t="s">
        <v>610</v>
      </c>
      <c r="C73" s="52"/>
      <c r="D73" s="71"/>
      <c r="E73" s="430" t="s">
        <v>611</v>
      </c>
      <c r="F73" s="431">
        <v>10</v>
      </c>
      <c r="G73" s="65"/>
      <c r="H73" s="74">
        <v>0.08</v>
      </c>
      <c r="I73" s="432">
        <f t="shared" si="0"/>
        <v>0</v>
      </c>
      <c r="J73" s="433">
        <f t="shared" si="1"/>
        <v>0</v>
      </c>
    </row>
    <row r="74" spans="1:10" ht="24.95" customHeight="1">
      <c r="A74" s="418" t="s">
        <v>612</v>
      </c>
      <c r="B74" s="429" t="s">
        <v>610</v>
      </c>
      <c r="C74" s="52"/>
      <c r="D74" s="71"/>
      <c r="E74" s="430" t="s">
        <v>613</v>
      </c>
      <c r="F74" s="431">
        <v>5</v>
      </c>
      <c r="G74" s="65"/>
      <c r="H74" s="74">
        <v>0.08</v>
      </c>
      <c r="I74" s="432">
        <f t="shared" si="0"/>
        <v>0</v>
      </c>
      <c r="J74" s="433">
        <f t="shared" si="1"/>
        <v>0</v>
      </c>
    </row>
    <row r="75" spans="1:10" ht="24.95" customHeight="1">
      <c r="A75" s="418" t="s">
        <v>614</v>
      </c>
      <c r="B75" s="429" t="s">
        <v>615</v>
      </c>
      <c r="C75" s="52"/>
      <c r="D75" s="71"/>
      <c r="E75" s="430" t="s">
        <v>616</v>
      </c>
      <c r="F75" s="431">
        <v>20</v>
      </c>
      <c r="G75" s="65"/>
      <c r="H75" s="74">
        <v>0.08</v>
      </c>
      <c r="I75" s="432">
        <f t="shared" si="0"/>
        <v>0</v>
      </c>
      <c r="J75" s="433">
        <f t="shared" si="1"/>
        <v>0</v>
      </c>
    </row>
    <row r="76" spans="1:10" ht="24.95" customHeight="1">
      <c r="A76" s="418" t="s">
        <v>617</v>
      </c>
      <c r="B76" s="429" t="s">
        <v>618</v>
      </c>
      <c r="C76" s="52"/>
      <c r="D76" s="71"/>
      <c r="E76" s="430" t="s">
        <v>228</v>
      </c>
      <c r="F76" s="431">
        <v>1</v>
      </c>
      <c r="G76" s="65"/>
      <c r="H76" s="74">
        <v>0.08</v>
      </c>
      <c r="I76" s="432">
        <f t="shared" si="0"/>
        <v>0</v>
      </c>
      <c r="J76" s="433">
        <f t="shared" si="1"/>
        <v>0</v>
      </c>
    </row>
    <row r="77" spans="1:10" ht="24.95" customHeight="1">
      <c r="A77" s="418" t="s">
        <v>619</v>
      </c>
      <c r="B77" s="429" t="s">
        <v>618</v>
      </c>
      <c r="C77" s="52"/>
      <c r="D77" s="71"/>
      <c r="E77" s="430" t="s">
        <v>620</v>
      </c>
      <c r="F77" s="434">
        <v>1</v>
      </c>
      <c r="G77" s="65"/>
      <c r="H77" s="74">
        <v>0.08</v>
      </c>
      <c r="I77" s="432">
        <f t="shared" si="0"/>
        <v>0</v>
      </c>
      <c r="J77" s="433">
        <f t="shared" si="1"/>
        <v>0</v>
      </c>
    </row>
    <row r="78" spans="1:10" ht="24.95" customHeight="1">
      <c r="A78" s="418" t="s">
        <v>621</v>
      </c>
      <c r="B78" s="429" t="s">
        <v>622</v>
      </c>
      <c r="C78" s="52"/>
      <c r="D78" s="71"/>
      <c r="E78" s="430" t="s">
        <v>623</v>
      </c>
      <c r="F78" s="434">
        <v>1</v>
      </c>
      <c r="G78" s="65"/>
      <c r="H78" s="74">
        <v>0.08</v>
      </c>
      <c r="I78" s="432">
        <f t="shared" si="0"/>
        <v>0</v>
      </c>
      <c r="J78" s="433">
        <f t="shared" si="1"/>
        <v>0</v>
      </c>
    </row>
    <row r="79" spans="1:10" ht="24.95" customHeight="1">
      <c r="A79" s="418" t="s">
        <v>624</v>
      </c>
      <c r="B79" s="429" t="s">
        <v>625</v>
      </c>
      <c r="C79" s="52"/>
      <c r="D79" s="71"/>
      <c r="E79" s="430" t="s">
        <v>626</v>
      </c>
      <c r="F79" s="434">
        <v>1</v>
      </c>
      <c r="G79" s="65"/>
      <c r="H79" s="74">
        <v>0.08</v>
      </c>
      <c r="I79" s="432">
        <f t="shared" si="0"/>
        <v>0</v>
      </c>
      <c r="J79" s="433">
        <f t="shared" si="1"/>
        <v>0</v>
      </c>
    </row>
    <row r="80" spans="1:10" ht="24.95" customHeight="1">
      <c r="A80" s="418" t="s">
        <v>627</v>
      </c>
      <c r="B80" s="429" t="s">
        <v>628</v>
      </c>
      <c r="C80" s="52"/>
      <c r="D80" s="71"/>
      <c r="E80" s="430" t="s">
        <v>629</v>
      </c>
      <c r="F80" s="434">
        <v>6</v>
      </c>
      <c r="G80" s="65"/>
      <c r="H80" s="74">
        <v>0.08</v>
      </c>
      <c r="I80" s="432">
        <f t="shared" si="0"/>
        <v>0</v>
      </c>
      <c r="J80" s="433">
        <f t="shared" si="1"/>
        <v>0</v>
      </c>
    </row>
    <row r="81" spans="1:10" ht="24.95" customHeight="1">
      <c r="A81" s="418" t="s">
        <v>630</v>
      </c>
      <c r="B81" s="429" t="s">
        <v>631</v>
      </c>
      <c r="C81" s="52"/>
      <c r="D81" s="71"/>
      <c r="E81" s="430" t="s">
        <v>632</v>
      </c>
      <c r="F81" s="434">
        <v>3</v>
      </c>
      <c r="G81" s="65"/>
      <c r="H81" s="74">
        <v>0.08</v>
      </c>
      <c r="I81" s="432">
        <f t="shared" si="0"/>
        <v>0</v>
      </c>
      <c r="J81" s="433">
        <f t="shared" si="1"/>
        <v>0</v>
      </c>
    </row>
    <row r="82" spans="1:10" ht="24.95" customHeight="1">
      <c r="A82" s="418" t="s">
        <v>633</v>
      </c>
      <c r="B82" s="429" t="s">
        <v>634</v>
      </c>
      <c r="C82" s="52"/>
      <c r="D82" s="71"/>
      <c r="E82" s="430" t="s">
        <v>635</v>
      </c>
      <c r="F82" s="435">
        <v>30</v>
      </c>
      <c r="G82" s="65"/>
      <c r="H82" s="74">
        <v>0.08</v>
      </c>
      <c r="I82" s="432">
        <f t="shared" si="0"/>
        <v>0</v>
      </c>
      <c r="J82" s="433">
        <f t="shared" si="1"/>
        <v>0</v>
      </c>
    </row>
    <row r="83" spans="1:10" ht="24.95" customHeight="1">
      <c r="A83" s="418" t="s">
        <v>636</v>
      </c>
      <c r="B83" s="429" t="s">
        <v>637</v>
      </c>
      <c r="C83" s="52"/>
      <c r="D83" s="71"/>
      <c r="E83" s="430" t="s">
        <v>638</v>
      </c>
      <c r="F83" s="435">
        <v>3</v>
      </c>
      <c r="G83" s="65"/>
      <c r="H83" s="74">
        <v>0.08</v>
      </c>
      <c r="I83" s="432">
        <f t="shared" si="0"/>
        <v>0</v>
      </c>
      <c r="J83" s="433">
        <f t="shared" si="1"/>
        <v>0</v>
      </c>
    </row>
    <row r="84" spans="1:10" ht="24.95" customHeight="1">
      <c r="A84" s="418" t="s">
        <v>639</v>
      </c>
      <c r="B84" s="429" t="s">
        <v>640</v>
      </c>
      <c r="C84" s="52"/>
      <c r="D84" s="71"/>
      <c r="E84" s="430" t="s">
        <v>641</v>
      </c>
      <c r="F84" s="435">
        <v>5</v>
      </c>
      <c r="G84" s="65"/>
      <c r="H84" s="74">
        <v>0.08</v>
      </c>
      <c r="I84" s="432">
        <f t="shared" si="0"/>
        <v>0</v>
      </c>
      <c r="J84" s="433">
        <f t="shared" si="1"/>
        <v>0</v>
      </c>
    </row>
    <row r="85" spans="1:10" ht="24.95" customHeight="1">
      <c r="A85" s="418" t="s">
        <v>642</v>
      </c>
      <c r="B85" s="429" t="s">
        <v>643</v>
      </c>
      <c r="C85" s="52"/>
      <c r="D85" s="71"/>
      <c r="E85" s="430" t="s">
        <v>644</v>
      </c>
      <c r="F85" s="435">
        <v>5</v>
      </c>
      <c r="G85" s="65"/>
      <c r="H85" s="74">
        <v>0.08</v>
      </c>
      <c r="I85" s="432">
        <f t="shared" si="0"/>
        <v>0</v>
      </c>
      <c r="J85" s="433">
        <f t="shared" si="1"/>
        <v>0</v>
      </c>
    </row>
    <row r="86" spans="1:10" ht="24.95" customHeight="1">
      <c r="A86" s="418" t="s">
        <v>645</v>
      </c>
      <c r="B86" s="429" t="s">
        <v>646</v>
      </c>
      <c r="C86" s="52"/>
      <c r="D86" s="71"/>
      <c r="E86" s="430" t="s">
        <v>592</v>
      </c>
      <c r="F86" s="435">
        <v>5</v>
      </c>
      <c r="G86" s="65"/>
      <c r="H86" s="74">
        <v>0.08</v>
      </c>
      <c r="I86" s="432">
        <f t="shared" si="0"/>
        <v>0</v>
      </c>
      <c r="J86" s="433">
        <f t="shared" si="1"/>
        <v>0</v>
      </c>
    </row>
    <row r="87" spans="1:10" ht="24.95" customHeight="1">
      <c r="A87" s="418" t="s">
        <v>647</v>
      </c>
      <c r="B87" s="429" t="s">
        <v>648</v>
      </c>
      <c r="C87" s="52"/>
      <c r="D87" s="71"/>
      <c r="E87" s="430" t="s">
        <v>649</v>
      </c>
      <c r="F87" s="435">
        <v>1</v>
      </c>
      <c r="G87" s="65"/>
      <c r="H87" s="74">
        <v>0.08</v>
      </c>
      <c r="I87" s="432">
        <f t="shared" si="0"/>
        <v>0</v>
      </c>
      <c r="J87" s="433">
        <f t="shared" si="1"/>
        <v>0</v>
      </c>
    </row>
    <row r="88" spans="1:10" ht="24.95" customHeight="1">
      <c r="A88" s="418" t="s">
        <v>650</v>
      </c>
      <c r="B88" s="429" t="s">
        <v>651</v>
      </c>
      <c r="C88" s="52"/>
      <c r="D88" s="71"/>
      <c r="E88" s="430" t="s">
        <v>592</v>
      </c>
      <c r="F88" s="435">
        <v>5</v>
      </c>
      <c r="G88" s="65"/>
      <c r="H88" s="74">
        <v>0.08</v>
      </c>
      <c r="I88" s="432">
        <f t="shared" si="0"/>
        <v>0</v>
      </c>
      <c r="J88" s="433">
        <f t="shared" si="1"/>
        <v>0</v>
      </c>
    </row>
    <row r="89" spans="1:10" ht="24.95" customHeight="1">
      <c r="A89" s="418" t="s">
        <v>652</v>
      </c>
      <c r="B89" s="429" t="s">
        <v>653</v>
      </c>
      <c r="C89" s="52"/>
      <c r="D89" s="71"/>
      <c r="E89" s="430" t="s">
        <v>654</v>
      </c>
      <c r="F89" s="435">
        <v>5</v>
      </c>
      <c r="G89" s="65"/>
      <c r="H89" s="74">
        <v>0.08</v>
      </c>
      <c r="I89" s="432">
        <f t="shared" si="0"/>
        <v>0</v>
      </c>
      <c r="J89" s="433">
        <f t="shared" si="1"/>
        <v>0</v>
      </c>
    </row>
    <row r="90" spans="1:10" ht="24.95" customHeight="1">
      <c r="A90" s="418" t="s">
        <v>655</v>
      </c>
      <c r="B90" s="429" t="s">
        <v>656</v>
      </c>
      <c r="C90" s="52"/>
      <c r="D90" s="71"/>
      <c r="E90" s="430" t="s">
        <v>657</v>
      </c>
      <c r="F90" s="435">
        <v>2</v>
      </c>
      <c r="G90" s="65"/>
      <c r="H90" s="74">
        <v>0.08</v>
      </c>
      <c r="I90" s="432">
        <f t="shared" si="0"/>
        <v>0</v>
      </c>
      <c r="J90" s="433">
        <f t="shared" si="1"/>
        <v>0</v>
      </c>
    </row>
    <row r="91" spans="1:10" ht="24.95" customHeight="1">
      <c r="A91" s="418" t="s">
        <v>658</v>
      </c>
      <c r="B91" s="429" t="s">
        <v>659</v>
      </c>
      <c r="C91" s="52"/>
      <c r="D91" s="71"/>
      <c r="E91" s="430" t="s">
        <v>626</v>
      </c>
      <c r="F91" s="435">
        <v>10</v>
      </c>
      <c r="G91" s="65"/>
      <c r="H91" s="74">
        <v>0.08</v>
      </c>
      <c r="I91" s="432">
        <f t="shared" si="0"/>
        <v>0</v>
      </c>
      <c r="J91" s="433">
        <f t="shared" si="1"/>
        <v>0</v>
      </c>
    </row>
    <row r="92" spans="1:10">
      <c r="A92" s="589" t="s">
        <v>660</v>
      </c>
      <c r="B92" s="589"/>
      <c r="C92" s="589"/>
      <c r="D92" s="589"/>
      <c r="E92" s="589"/>
      <c r="F92" s="589"/>
      <c r="G92" s="589"/>
      <c r="H92" s="589"/>
      <c r="I92" s="436">
        <f>SUM(I7:I91)</f>
        <v>0</v>
      </c>
      <c r="J92" s="436">
        <f>SUM(J7:J91)</f>
        <v>0</v>
      </c>
    </row>
    <row r="95" spans="1:10">
      <c r="B95" s="411" t="s">
        <v>661</v>
      </c>
      <c r="H95" s="93" t="s">
        <v>93</v>
      </c>
    </row>
    <row r="96" spans="1:10">
      <c r="B96" s="411" t="s">
        <v>662</v>
      </c>
    </row>
  </sheetData>
  <sheetProtection selectLockedCells="1" selectUnlockedCells="1"/>
  <mergeCells count="1">
    <mergeCell ref="A92:H92"/>
  </mergeCells>
  <conditionalFormatting sqref="I7:J7 G7:G8 I73:I75">
    <cfRule type="expression" dxfId="38" priority="4" stopIfTrue="1">
      <formula>$G7=F6</formula>
    </cfRule>
  </conditionalFormatting>
  <conditionalFormatting sqref="G67:G71">
    <cfRule type="expression" dxfId="37" priority="5" stopIfTrue="1">
      <formula>$G66=F66</formula>
    </cfRule>
  </conditionalFormatting>
  <conditionalFormatting sqref="I78">
    <cfRule type="expression" dxfId="36" priority="6" stopIfTrue="1">
      <formula>$G78=H77</formula>
    </cfRule>
  </conditionalFormatting>
  <conditionalFormatting sqref="I79">
    <cfRule type="expression" dxfId="35" priority="7" stopIfTrue="1">
      <formula>$G79=H78</formula>
    </cfRule>
  </conditionalFormatting>
  <conditionalFormatting sqref="I80">
    <cfRule type="expression" dxfId="34" priority="8" stopIfTrue="1">
      <formula>$G80=H79</formula>
    </cfRule>
  </conditionalFormatting>
  <conditionalFormatting sqref="I81">
    <cfRule type="expression" dxfId="33" priority="9" stopIfTrue="1">
      <formula>$G81=H80</formula>
    </cfRule>
  </conditionalFormatting>
  <conditionalFormatting sqref="I76:I77">
    <cfRule type="expression" dxfId="32" priority="27" stopIfTrue="1">
      <formula>$G76=H75</formula>
    </cfRule>
  </conditionalFormatting>
  <conditionalFormatting sqref="I76:I81">
    <cfRule type="expression" dxfId="31" priority="3" stopIfTrue="1">
      <formula>$G76=H75</formula>
    </cfRule>
  </conditionalFormatting>
  <conditionalFormatting sqref="I82:I91">
    <cfRule type="expression" dxfId="30" priority="2" stopIfTrue="1">
      <formula>$G82=H81</formula>
    </cfRule>
  </conditionalFormatting>
  <conditionalFormatting sqref="I82:I91">
    <cfRule type="expression" dxfId="29" priority="1" stopIfTrue="1">
      <formula>$G82=H81</formula>
    </cfRule>
  </conditionalFormatting>
  <pageMargins left="0.70866141732283472" right="0.70866141732283472" top="0.74803149606299213" bottom="0.74803149606299213" header="0.51181102362204722" footer="0.51181102362204722"/>
  <pageSetup paperSize="9" scale="93" firstPageNumber="0" fitToHeight="5" orientation="landscape" horizontalDpi="300" verticalDpi="300" r:id="rId1"/>
  <headerFooter alignWithMargins="0">
    <oddFooter>&amp;CStrona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K21"/>
  <sheetViews>
    <sheetView topLeftCell="B1" zoomScaleSheetLayoutView="100" workbookViewId="0">
      <selection activeCell="C13" sqref="C13"/>
    </sheetView>
  </sheetViews>
  <sheetFormatPr defaultRowHeight="12.75"/>
  <cols>
    <col min="1" max="1" width="6.125" style="3" hidden="1" customWidth="1"/>
    <col min="2" max="2" width="5.25" style="4" customWidth="1"/>
    <col min="3" max="3" width="30.5" style="5" customWidth="1"/>
    <col min="4" max="4" width="20.125" style="6" customWidth="1"/>
    <col min="5" max="5" width="13" style="6" customWidth="1"/>
    <col min="6" max="6" width="17" style="3" customWidth="1"/>
    <col min="7" max="7" width="9.75" style="7" customWidth="1"/>
    <col min="8" max="8" width="9.25" style="8" customWidth="1"/>
    <col min="9" max="9" width="6.25" style="4" customWidth="1"/>
    <col min="10" max="11" width="9.25" style="8" customWidth="1"/>
    <col min="12" max="16384" width="9" style="4"/>
  </cols>
  <sheetData>
    <row r="1" spans="1:11" s="273" customFormat="1" ht="15">
      <c r="A1" s="269"/>
      <c r="B1" s="10" t="s">
        <v>1183</v>
      </c>
      <c r="C1" s="437"/>
      <c r="D1" s="438"/>
      <c r="E1" s="438"/>
      <c r="F1" s="439"/>
      <c r="G1" s="440"/>
      <c r="H1" s="441"/>
      <c r="I1" s="442"/>
      <c r="J1" s="441"/>
      <c r="K1" s="441"/>
    </row>
    <row r="2" spans="1:11" s="273" customFormat="1" ht="15">
      <c r="A2" s="269"/>
      <c r="B2" s="17" t="s">
        <v>2</v>
      </c>
      <c r="C2" s="437"/>
      <c r="D2" s="438"/>
      <c r="E2" s="438"/>
      <c r="F2" s="439"/>
      <c r="G2" s="440"/>
      <c r="H2" s="441"/>
      <c r="I2" s="442"/>
      <c r="J2" s="441"/>
      <c r="K2" s="441"/>
    </row>
    <row r="3" spans="1:11" s="273" customFormat="1" ht="15">
      <c r="A3" s="269"/>
      <c r="B3" s="439"/>
      <c r="C3" s="437"/>
      <c r="D3" s="438"/>
      <c r="E3" s="438"/>
      <c r="F3" s="439"/>
      <c r="G3" s="440"/>
      <c r="H3" s="441"/>
      <c r="I3" s="442"/>
      <c r="J3" s="441"/>
      <c r="K3" s="441"/>
    </row>
    <row r="4" spans="1:11" s="273" customFormat="1" ht="15">
      <c r="A4" s="269"/>
      <c r="B4" s="439"/>
      <c r="C4" s="437"/>
      <c r="D4" s="438"/>
      <c r="E4" s="438"/>
      <c r="F4" s="439" t="s">
        <v>5</v>
      </c>
      <c r="G4" s="440"/>
      <c r="H4" s="441"/>
      <c r="I4" s="442"/>
      <c r="J4" s="441"/>
      <c r="K4" s="441"/>
    </row>
    <row r="5" spans="1:11" s="273" customFormat="1" ht="15">
      <c r="A5" s="269"/>
      <c r="B5" s="443" t="s">
        <v>663</v>
      </c>
      <c r="C5" s="437"/>
      <c r="D5" s="438"/>
      <c r="E5" s="438"/>
      <c r="F5" s="439"/>
      <c r="G5" s="440"/>
      <c r="H5" s="441"/>
      <c r="I5" s="442"/>
      <c r="J5" s="441"/>
      <c r="K5" s="441"/>
    </row>
    <row r="6" spans="1:11" ht="38.25">
      <c r="B6" s="430" t="s">
        <v>7</v>
      </c>
      <c r="C6" s="430" t="s">
        <v>8</v>
      </c>
      <c r="D6" s="444" t="s">
        <v>9</v>
      </c>
      <c r="E6" s="444" t="s">
        <v>10</v>
      </c>
      <c r="F6" s="430" t="s">
        <v>11</v>
      </c>
      <c r="G6" s="430" t="s">
        <v>12</v>
      </c>
      <c r="H6" s="445" t="s">
        <v>13</v>
      </c>
      <c r="I6" s="446" t="s">
        <v>14</v>
      </c>
      <c r="J6" s="445" t="s">
        <v>15</v>
      </c>
      <c r="K6" s="445" t="s">
        <v>16</v>
      </c>
    </row>
    <row r="7" spans="1:11" ht="25.5">
      <c r="A7" s="40" t="s">
        <v>664</v>
      </c>
      <c r="B7" s="447" t="s">
        <v>665</v>
      </c>
      <c r="C7" s="448" t="s">
        <v>666</v>
      </c>
      <c r="D7" s="52"/>
      <c r="E7" s="53"/>
      <c r="F7" s="430" t="s">
        <v>667</v>
      </c>
      <c r="G7" s="431">
        <v>20</v>
      </c>
      <c r="H7" s="56"/>
      <c r="I7" s="48">
        <v>0.08</v>
      </c>
      <c r="J7" s="368">
        <f t="shared" ref="J7:J14" si="0">ROUND((G7*H7),2)</f>
        <v>0</v>
      </c>
      <c r="K7" s="433">
        <f>ROUND((J7+(J7*I7)),2)</f>
        <v>0</v>
      </c>
    </row>
    <row r="8" spans="1:11" ht="25.5">
      <c r="A8" s="40" t="s">
        <v>668</v>
      </c>
      <c r="B8" s="447" t="s">
        <v>664</v>
      </c>
      <c r="C8" s="448" t="s">
        <v>669</v>
      </c>
      <c r="D8" s="52"/>
      <c r="E8" s="53"/>
      <c r="F8" s="430" t="s">
        <v>670</v>
      </c>
      <c r="G8" s="431">
        <v>39</v>
      </c>
      <c r="H8" s="56"/>
      <c r="I8" s="48">
        <v>0.08</v>
      </c>
      <c r="J8" s="368">
        <f t="shared" si="0"/>
        <v>0</v>
      </c>
      <c r="K8" s="433">
        <f>ROUND((J8+(J8*I8)),2)</f>
        <v>0</v>
      </c>
    </row>
    <row r="9" spans="1:11" ht="25.5">
      <c r="A9" s="40" t="s">
        <v>671</v>
      </c>
      <c r="B9" s="447" t="s">
        <v>672</v>
      </c>
      <c r="C9" s="448" t="s">
        <v>673</v>
      </c>
      <c r="D9" s="52"/>
      <c r="E9" s="53"/>
      <c r="F9" s="430" t="s">
        <v>674</v>
      </c>
      <c r="G9" s="431">
        <v>1</v>
      </c>
      <c r="H9" s="56"/>
      <c r="I9" s="48">
        <v>0.08</v>
      </c>
      <c r="J9" s="368">
        <f t="shared" si="0"/>
        <v>0</v>
      </c>
      <c r="K9" s="433">
        <f>ROUND((J9+(J9*I9)),2)</f>
        <v>0</v>
      </c>
    </row>
    <row r="10" spans="1:11" ht="27" customHeight="1">
      <c r="A10" s="40"/>
      <c r="B10" s="447" t="s">
        <v>668</v>
      </c>
      <c r="C10" s="448" t="s">
        <v>675</v>
      </c>
      <c r="D10" s="52"/>
      <c r="E10" s="53"/>
      <c r="F10" s="430" t="s">
        <v>676</v>
      </c>
      <c r="G10" s="431">
        <v>30</v>
      </c>
      <c r="H10" s="56"/>
      <c r="I10" s="48">
        <v>0.08</v>
      </c>
      <c r="J10" s="368">
        <f t="shared" si="0"/>
        <v>0</v>
      </c>
      <c r="K10" s="433">
        <f>ROUND((J10+J10*I10),2)</f>
        <v>0</v>
      </c>
    </row>
    <row r="11" spans="1:11" ht="25.5">
      <c r="A11" s="40" t="s">
        <v>677</v>
      </c>
      <c r="B11" s="447" t="s">
        <v>678</v>
      </c>
      <c r="C11" s="448" t="s">
        <v>679</v>
      </c>
      <c r="D11" s="52"/>
      <c r="E11" s="53"/>
      <c r="F11" s="430" t="s">
        <v>680</v>
      </c>
      <c r="G11" s="431">
        <v>65</v>
      </c>
      <c r="H11" s="56"/>
      <c r="I11" s="48">
        <v>0.08</v>
      </c>
      <c r="J11" s="368">
        <f t="shared" si="0"/>
        <v>0</v>
      </c>
      <c r="K11" s="433">
        <f>ROUND((J11+(J11*I11)),2)</f>
        <v>0</v>
      </c>
    </row>
    <row r="12" spans="1:11" ht="25.5">
      <c r="A12" s="40" t="s">
        <v>681</v>
      </c>
      <c r="B12" s="447" t="s">
        <v>671</v>
      </c>
      <c r="C12" s="448" t="s">
        <v>682</v>
      </c>
      <c r="D12" s="52"/>
      <c r="E12" s="53"/>
      <c r="F12" s="430" t="s">
        <v>683</v>
      </c>
      <c r="G12" s="431">
        <v>2</v>
      </c>
      <c r="H12" s="56"/>
      <c r="I12" s="48">
        <v>0.08</v>
      </c>
      <c r="J12" s="368">
        <f t="shared" si="0"/>
        <v>0</v>
      </c>
      <c r="K12" s="433">
        <f>ROUND((J12+(J12*I12)),2)</f>
        <v>0</v>
      </c>
    </row>
    <row r="13" spans="1:11" ht="25.5">
      <c r="A13" s="40" t="s">
        <v>684</v>
      </c>
      <c r="B13" s="447" t="s">
        <v>685</v>
      </c>
      <c r="C13" s="448" t="s">
        <v>686</v>
      </c>
      <c r="D13" s="52"/>
      <c r="E13" s="53"/>
      <c r="F13" s="430" t="s">
        <v>687</v>
      </c>
      <c r="G13" s="431">
        <v>30</v>
      </c>
      <c r="H13" s="56"/>
      <c r="I13" s="48">
        <v>0.08</v>
      </c>
      <c r="J13" s="368">
        <f t="shared" si="0"/>
        <v>0</v>
      </c>
      <c r="K13" s="433">
        <f>ROUND((J13+(J13*I13)),2)</f>
        <v>0</v>
      </c>
    </row>
    <row r="14" spans="1:11" ht="29.25" customHeight="1">
      <c r="A14" s="40"/>
      <c r="B14" s="447" t="s">
        <v>688</v>
      </c>
      <c r="C14" s="449" t="s">
        <v>689</v>
      </c>
      <c r="D14" s="450"/>
      <c r="E14" s="53"/>
      <c r="F14" s="147" t="s">
        <v>690</v>
      </c>
      <c r="G14" s="451">
        <v>500</v>
      </c>
      <c r="H14" s="56"/>
      <c r="I14" s="452">
        <v>0.08</v>
      </c>
      <c r="J14" s="453">
        <f t="shared" si="0"/>
        <v>0</v>
      </c>
      <c r="K14" s="453">
        <f>ROUND((J14+(J14*I14)),2)</f>
        <v>0</v>
      </c>
    </row>
    <row r="15" spans="1:11" ht="27" customHeight="1">
      <c r="B15" s="592" t="s">
        <v>691</v>
      </c>
      <c r="C15" s="592"/>
      <c r="D15" s="592"/>
      <c r="E15" s="592"/>
      <c r="F15" s="592"/>
      <c r="G15" s="592"/>
      <c r="H15" s="592"/>
      <c r="I15" s="592"/>
      <c r="J15" s="454">
        <f>SUM(J7:J14)</f>
        <v>0</v>
      </c>
      <c r="K15" s="454">
        <f>SUM(K7:K14)</f>
        <v>0</v>
      </c>
    </row>
    <row r="16" spans="1:11">
      <c r="B16" s="455"/>
      <c r="C16" s="456"/>
      <c r="D16" s="457"/>
      <c r="E16" s="457"/>
      <c r="F16" s="455"/>
      <c r="G16" s="458"/>
      <c r="H16" s="459"/>
      <c r="I16" s="460"/>
      <c r="J16" s="459"/>
      <c r="K16" s="459"/>
    </row>
    <row r="17" spans="2:11">
      <c r="B17" s="455"/>
      <c r="C17" s="456"/>
      <c r="D17" s="457"/>
      <c r="E17" s="457"/>
      <c r="F17" s="455"/>
      <c r="G17" s="458"/>
      <c r="H17" s="459"/>
      <c r="I17" s="460"/>
      <c r="J17" s="459"/>
      <c r="K17" s="459"/>
    </row>
    <row r="18" spans="2:11" ht="22.5" customHeight="1">
      <c r="B18" s="455"/>
      <c r="C18" s="461"/>
      <c r="D18" s="457"/>
      <c r="E18" s="457"/>
      <c r="F18" s="455"/>
      <c r="G18" s="458"/>
      <c r="H18" s="459"/>
      <c r="J18" s="459"/>
      <c r="K18" s="459"/>
    </row>
    <row r="19" spans="2:11" ht="32.25" customHeight="1">
      <c r="C19" s="593"/>
      <c r="D19" s="593"/>
      <c r="E19" s="593"/>
      <c r="F19" s="593"/>
      <c r="G19" s="593"/>
      <c r="H19" s="593"/>
      <c r="I19" s="593"/>
      <c r="J19" s="593"/>
      <c r="K19" s="593"/>
    </row>
    <row r="20" spans="2:11">
      <c r="C20" s="461"/>
    </row>
    <row r="21" spans="2:11">
      <c r="I21" s="462" t="s">
        <v>204</v>
      </c>
    </row>
  </sheetData>
  <sheetProtection selectLockedCells="1" selectUnlockedCells="1"/>
  <mergeCells count="2">
    <mergeCell ref="B15:I15"/>
    <mergeCell ref="C19:K19"/>
  </mergeCells>
  <conditionalFormatting sqref="J11:J13 J7:J9">
    <cfRule type="expression" dxfId="28" priority="1" stopIfTrue="1">
      <formula>$G6=I6</formula>
    </cfRule>
  </conditionalFormatting>
  <pageMargins left="0.2361111111111111" right="0.2361111111111111" top="0.74791666666666667" bottom="0.74791666666666667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1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K37"/>
  <sheetViews>
    <sheetView topLeftCell="B20" zoomScaleSheetLayoutView="100" workbookViewId="0">
      <selection activeCell="B36" sqref="A36:IV36"/>
    </sheetView>
  </sheetViews>
  <sheetFormatPr defaultRowHeight="12.75"/>
  <cols>
    <col min="1" max="1" width="6.125" style="3" hidden="1" customWidth="1"/>
    <col min="2" max="2" width="6.375" style="4" customWidth="1"/>
    <col min="3" max="3" width="30.5" style="5" customWidth="1"/>
    <col min="4" max="4" width="20.125" style="6" customWidth="1"/>
    <col min="5" max="5" width="13" style="6" customWidth="1"/>
    <col min="6" max="6" width="17" style="7" customWidth="1"/>
    <col min="7" max="7" width="9.75" style="7" customWidth="1"/>
    <col min="8" max="8" width="9.25" style="8" customWidth="1"/>
    <col min="9" max="9" width="6.5" style="4" customWidth="1"/>
    <col min="10" max="11" width="9.25" style="8" customWidth="1"/>
    <col min="12" max="16384" width="9" style="4"/>
  </cols>
  <sheetData>
    <row r="1" spans="1:11" s="273" customFormat="1" ht="15">
      <c r="A1" s="269"/>
      <c r="B1" s="10" t="s">
        <v>1183</v>
      </c>
      <c r="C1" s="437"/>
      <c r="D1" s="438"/>
      <c r="E1" s="438"/>
      <c r="F1" s="463"/>
      <c r="G1" s="464"/>
      <c r="H1" s="441"/>
      <c r="I1" s="465"/>
      <c r="J1" s="441"/>
      <c r="K1" s="441"/>
    </row>
    <row r="2" spans="1:11" s="273" customFormat="1" ht="15">
      <c r="A2" s="269"/>
      <c r="B2" s="17" t="s">
        <v>2</v>
      </c>
      <c r="C2" s="437"/>
      <c r="D2" s="438"/>
      <c r="E2" s="438"/>
      <c r="F2" s="463"/>
      <c r="G2" s="464"/>
      <c r="H2" s="441"/>
      <c r="I2" s="465"/>
      <c r="J2" s="441"/>
      <c r="K2" s="441"/>
    </row>
    <row r="3" spans="1:11" s="273" customFormat="1" ht="15">
      <c r="A3" s="269"/>
      <c r="B3" s="439"/>
      <c r="C3" s="437"/>
      <c r="D3" s="438"/>
      <c r="E3" s="438"/>
      <c r="F3" s="463"/>
      <c r="G3" s="464"/>
      <c r="H3" s="441"/>
      <c r="I3" s="465"/>
      <c r="J3" s="441"/>
      <c r="K3" s="441"/>
    </row>
    <row r="4" spans="1:11" s="273" customFormat="1" ht="15">
      <c r="A4" s="269"/>
      <c r="B4" s="439"/>
      <c r="C4" s="437"/>
      <c r="D4" s="438"/>
      <c r="E4" s="438"/>
      <c r="F4" s="464" t="s">
        <v>5</v>
      </c>
      <c r="G4" s="464"/>
      <c r="H4" s="441"/>
      <c r="I4" s="465"/>
      <c r="J4" s="441"/>
      <c r="K4" s="441"/>
    </row>
    <row r="5" spans="1:11" s="273" customFormat="1" ht="15">
      <c r="A5" s="269"/>
      <c r="B5" s="443" t="s">
        <v>692</v>
      </c>
      <c r="C5" s="437"/>
      <c r="D5" s="438"/>
      <c r="E5" s="438"/>
      <c r="F5" s="463"/>
      <c r="G5" s="464"/>
      <c r="H5" s="441"/>
      <c r="I5" s="465"/>
      <c r="J5" s="441"/>
      <c r="K5" s="441"/>
    </row>
    <row r="6" spans="1:11" ht="38.25">
      <c r="B6" s="466" t="s">
        <v>7</v>
      </c>
      <c r="C6" s="466" t="s">
        <v>8</v>
      </c>
      <c r="D6" s="467" t="s">
        <v>9</v>
      </c>
      <c r="E6" s="467" t="s">
        <v>10</v>
      </c>
      <c r="F6" s="466" t="s">
        <v>11</v>
      </c>
      <c r="G6" s="466" t="s">
        <v>12</v>
      </c>
      <c r="H6" s="468" t="s">
        <v>13</v>
      </c>
      <c r="I6" s="469" t="s">
        <v>14</v>
      </c>
      <c r="J6" s="468" t="s">
        <v>15</v>
      </c>
      <c r="K6" s="468" t="s">
        <v>16</v>
      </c>
    </row>
    <row r="7" spans="1:11" ht="24.95" customHeight="1">
      <c r="A7" s="470" t="s">
        <v>693</v>
      </c>
      <c r="B7" s="447" t="s">
        <v>693</v>
      </c>
      <c r="C7" s="448" t="s">
        <v>694</v>
      </c>
      <c r="D7" s="52"/>
      <c r="E7" s="53"/>
      <c r="F7" s="430" t="s">
        <v>695</v>
      </c>
      <c r="G7" s="431">
        <v>20</v>
      </c>
      <c r="H7" s="56"/>
      <c r="I7" s="48">
        <v>0.08</v>
      </c>
      <c r="J7" s="368">
        <f t="shared" ref="J7:J33" si="0">ROUND((G7*H7),2)</f>
        <v>0</v>
      </c>
      <c r="K7" s="433">
        <f>ROUND((J7+J7*I7),2)</f>
        <v>0</v>
      </c>
    </row>
    <row r="8" spans="1:11" ht="24.95" customHeight="1">
      <c r="A8" s="470" t="s">
        <v>696</v>
      </c>
      <c r="B8" s="447" t="s">
        <v>697</v>
      </c>
      <c r="C8" s="448" t="s">
        <v>698</v>
      </c>
      <c r="D8" s="52"/>
      <c r="E8" s="71"/>
      <c r="F8" s="430" t="s">
        <v>699</v>
      </c>
      <c r="G8" s="431">
        <v>4</v>
      </c>
      <c r="H8" s="73"/>
      <c r="I8" s="74">
        <v>0.08</v>
      </c>
      <c r="J8" s="432">
        <f t="shared" si="0"/>
        <v>0</v>
      </c>
      <c r="K8" s="433">
        <f>ROUND((J8+(J8*I8)),2)</f>
        <v>0</v>
      </c>
    </row>
    <row r="9" spans="1:11" ht="24.95" customHeight="1">
      <c r="A9" s="470" t="s">
        <v>700</v>
      </c>
      <c r="B9" s="447" t="s">
        <v>696</v>
      </c>
      <c r="C9" s="448" t="s">
        <v>701</v>
      </c>
      <c r="D9" s="52"/>
      <c r="E9" s="53"/>
      <c r="F9" s="430" t="s">
        <v>702</v>
      </c>
      <c r="G9" s="431">
        <v>3</v>
      </c>
      <c r="H9" s="56"/>
      <c r="I9" s="74">
        <v>0.08</v>
      </c>
      <c r="J9" s="368">
        <f t="shared" si="0"/>
        <v>0</v>
      </c>
      <c r="K9" s="433">
        <f>ROUND((J9+J9*I9),2)</f>
        <v>0</v>
      </c>
    </row>
    <row r="10" spans="1:11" ht="24.95" customHeight="1">
      <c r="A10" s="470" t="s">
        <v>703</v>
      </c>
      <c r="B10" s="447" t="s">
        <v>704</v>
      </c>
      <c r="C10" s="448" t="s">
        <v>705</v>
      </c>
      <c r="D10" s="52"/>
      <c r="E10" s="53"/>
      <c r="F10" s="430" t="s">
        <v>706</v>
      </c>
      <c r="G10" s="431">
        <v>4</v>
      </c>
      <c r="H10" s="56"/>
      <c r="I10" s="74">
        <v>0.08</v>
      </c>
      <c r="J10" s="368">
        <f t="shared" si="0"/>
        <v>0</v>
      </c>
      <c r="K10" s="433">
        <f>ROUND((J10+J10*I10),2)</f>
        <v>0</v>
      </c>
    </row>
    <row r="11" spans="1:11" ht="24.95" customHeight="1">
      <c r="A11" s="470" t="s">
        <v>707</v>
      </c>
      <c r="B11" s="447" t="s">
        <v>700</v>
      </c>
      <c r="C11" s="448" t="s">
        <v>708</v>
      </c>
      <c r="D11" s="52"/>
      <c r="E11" s="53"/>
      <c r="F11" s="430" t="s">
        <v>709</v>
      </c>
      <c r="G11" s="431">
        <v>20</v>
      </c>
      <c r="H11" s="56"/>
      <c r="I11" s="74">
        <v>0.08</v>
      </c>
      <c r="J11" s="368">
        <f t="shared" si="0"/>
        <v>0</v>
      </c>
      <c r="K11" s="433">
        <f>ROUND((J11+J11*I11),2)</f>
        <v>0</v>
      </c>
    </row>
    <row r="12" spans="1:11" ht="24.95" customHeight="1">
      <c r="A12" s="470" t="s">
        <v>710</v>
      </c>
      <c r="B12" s="447" t="s">
        <v>711</v>
      </c>
      <c r="C12" s="426" t="s">
        <v>712</v>
      </c>
      <c r="D12" s="61"/>
      <c r="E12" s="62"/>
      <c r="F12" s="321" t="s">
        <v>713</v>
      </c>
      <c r="G12" s="103">
        <v>1</v>
      </c>
      <c r="H12" s="56"/>
      <c r="I12" s="74">
        <v>0.08</v>
      </c>
      <c r="J12" s="368">
        <f t="shared" si="0"/>
        <v>0</v>
      </c>
      <c r="K12" s="433">
        <f>ROUND((J12+(J12*I12)),2)</f>
        <v>0</v>
      </c>
    </row>
    <row r="13" spans="1:11" ht="24.95" customHeight="1">
      <c r="A13" s="470" t="s">
        <v>714</v>
      </c>
      <c r="B13" s="447" t="s">
        <v>703</v>
      </c>
      <c r="C13" s="448" t="s">
        <v>715</v>
      </c>
      <c r="D13" s="52"/>
      <c r="E13" s="53"/>
      <c r="F13" s="430" t="s">
        <v>716</v>
      </c>
      <c r="G13" s="471">
        <v>5</v>
      </c>
      <c r="H13" s="56"/>
      <c r="I13" s="74">
        <v>0.08</v>
      </c>
      <c r="J13" s="368">
        <f t="shared" si="0"/>
        <v>0</v>
      </c>
      <c r="K13" s="433">
        <f>ROUND((J13+J13*I13),2)</f>
        <v>0</v>
      </c>
    </row>
    <row r="14" spans="1:11" ht="24.95" customHeight="1">
      <c r="A14" s="470" t="s">
        <v>717</v>
      </c>
      <c r="B14" s="447" t="s">
        <v>707</v>
      </c>
      <c r="C14" s="448" t="s">
        <v>718</v>
      </c>
      <c r="D14" s="52"/>
      <c r="E14" s="53"/>
      <c r="F14" s="430" t="s">
        <v>719</v>
      </c>
      <c r="G14" s="431">
        <v>3</v>
      </c>
      <c r="H14" s="56"/>
      <c r="I14" s="74">
        <v>0.08</v>
      </c>
      <c r="J14" s="368">
        <f t="shared" si="0"/>
        <v>0</v>
      </c>
      <c r="K14" s="433">
        <f>ROUND((J14+J14*I14),2)</f>
        <v>0</v>
      </c>
    </row>
    <row r="15" spans="1:11" ht="24.95" customHeight="1">
      <c r="A15" s="470" t="s">
        <v>720</v>
      </c>
      <c r="B15" s="447" t="s">
        <v>710</v>
      </c>
      <c r="C15" s="70" t="s">
        <v>721</v>
      </c>
      <c r="D15" s="70"/>
      <c r="E15" s="70"/>
      <c r="F15" s="72" t="s">
        <v>722</v>
      </c>
      <c r="G15" s="472">
        <v>6</v>
      </c>
      <c r="H15" s="56"/>
      <c r="I15" s="74">
        <v>0.08</v>
      </c>
      <c r="J15" s="368">
        <f t="shared" si="0"/>
        <v>0</v>
      </c>
      <c r="K15" s="433">
        <f>ROUND((J15+(J15*I15)),2)</f>
        <v>0</v>
      </c>
    </row>
    <row r="16" spans="1:11" ht="24.95" customHeight="1">
      <c r="A16" s="470" t="s">
        <v>723</v>
      </c>
      <c r="B16" s="447" t="s">
        <v>724</v>
      </c>
      <c r="C16" s="70" t="s">
        <v>725</v>
      </c>
      <c r="D16" s="70"/>
      <c r="E16" s="70"/>
      <c r="F16" s="72" t="s">
        <v>726</v>
      </c>
      <c r="G16" s="472">
        <v>3</v>
      </c>
      <c r="H16" s="56"/>
      <c r="I16" s="74">
        <v>0.08</v>
      </c>
      <c r="J16" s="473">
        <f t="shared" si="0"/>
        <v>0</v>
      </c>
      <c r="K16" s="433">
        <f>ROUND((J16+(J16*I16)),2)</f>
        <v>0</v>
      </c>
    </row>
    <row r="17" spans="1:11" ht="24.95" customHeight="1">
      <c r="A17" s="40" t="s">
        <v>727</v>
      </c>
      <c r="B17" s="447" t="s">
        <v>728</v>
      </c>
      <c r="C17" s="70" t="s">
        <v>729</v>
      </c>
      <c r="D17" s="52"/>
      <c r="E17" s="53"/>
      <c r="F17" s="72" t="s">
        <v>730</v>
      </c>
      <c r="G17" s="472">
        <v>2</v>
      </c>
      <c r="H17" s="56"/>
      <c r="I17" s="74">
        <v>0.08</v>
      </c>
      <c r="J17" s="473">
        <f t="shared" si="0"/>
        <v>0</v>
      </c>
      <c r="K17" s="433">
        <f t="shared" ref="K17:K33" si="1">ROUND((J17+J17*I17),2)</f>
        <v>0</v>
      </c>
    </row>
    <row r="18" spans="1:11" ht="24.95" customHeight="1">
      <c r="A18" s="40" t="s">
        <v>731</v>
      </c>
      <c r="B18" s="447" t="s">
        <v>714</v>
      </c>
      <c r="C18" s="70" t="s">
        <v>732</v>
      </c>
      <c r="D18" s="52"/>
      <c r="E18" s="53"/>
      <c r="F18" s="72" t="s">
        <v>733</v>
      </c>
      <c r="G18" s="472">
        <v>10</v>
      </c>
      <c r="H18" s="56"/>
      <c r="I18" s="74">
        <v>0.08</v>
      </c>
      <c r="J18" s="368">
        <f t="shared" si="0"/>
        <v>0</v>
      </c>
      <c r="K18" s="433">
        <f t="shared" si="1"/>
        <v>0</v>
      </c>
    </row>
    <row r="19" spans="1:11" ht="24.95" customHeight="1">
      <c r="A19" s="40" t="s">
        <v>734</v>
      </c>
      <c r="B19" s="447" t="s">
        <v>717</v>
      </c>
      <c r="C19" s="448" t="s">
        <v>735</v>
      </c>
      <c r="D19" s="52"/>
      <c r="E19" s="71"/>
      <c r="F19" s="430" t="s">
        <v>736</v>
      </c>
      <c r="G19" s="431">
        <v>3</v>
      </c>
      <c r="H19" s="73"/>
      <c r="I19" s="74">
        <v>0.08</v>
      </c>
      <c r="J19" s="432">
        <f t="shared" si="0"/>
        <v>0</v>
      </c>
      <c r="K19" s="433">
        <f t="shared" si="1"/>
        <v>0</v>
      </c>
    </row>
    <row r="20" spans="1:11" ht="24.95" customHeight="1">
      <c r="A20" s="40" t="s">
        <v>737</v>
      </c>
      <c r="B20" s="447" t="s">
        <v>720</v>
      </c>
      <c r="C20" s="448" t="s">
        <v>738</v>
      </c>
      <c r="D20" s="52"/>
      <c r="E20" s="53"/>
      <c r="F20" s="430" t="s">
        <v>739</v>
      </c>
      <c r="G20" s="431">
        <v>3</v>
      </c>
      <c r="H20" s="56"/>
      <c r="I20" s="74">
        <v>0.08</v>
      </c>
      <c r="J20" s="368">
        <f t="shared" si="0"/>
        <v>0</v>
      </c>
      <c r="K20" s="433">
        <f t="shared" si="1"/>
        <v>0</v>
      </c>
    </row>
    <row r="21" spans="1:11" ht="24.95" customHeight="1">
      <c r="A21" s="40" t="s">
        <v>740</v>
      </c>
      <c r="B21" s="447" t="s">
        <v>723</v>
      </c>
      <c r="C21" s="448" t="s">
        <v>741</v>
      </c>
      <c r="D21" s="52"/>
      <c r="E21" s="53"/>
      <c r="F21" s="430" t="s">
        <v>742</v>
      </c>
      <c r="G21" s="431">
        <v>25</v>
      </c>
      <c r="H21" s="56"/>
      <c r="I21" s="74">
        <v>0.08</v>
      </c>
      <c r="J21" s="368">
        <f t="shared" si="0"/>
        <v>0</v>
      </c>
      <c r="K21" s="433">
        <f t="shared" si="1"/>
        <v>0</v>
      </c>
    </row>
    <row r="22" spans="1:11" ht="24.95" customHeight="1">
      <c r="A22" s="40" t="s">
        <v>743</v>
      </c>
      <c r="B22" s="447" t="s">
        <v>727</v>
      </c>
      <c r="C22" s="448" t="s">
        <v>744</v>
      </c>
      <c r="D22" s="52"/>
      <c r="E22" s="53"/>
      <c r="F22" s="430" t="s">
        <v>745</v>
      </c>
      <c r="G22" s="431">
        <v>15</v>
      </c>
      <c r="H22" s="56"/>
      <c r="I22" s="74">
        <v>0.08</v>
      </c>
      <c r="J22" s="368">
        <f t="shared" si="0"/>
        <v>0</v>
      </c>
      <c r="K22" s="433">
        <f t="shared" si="1"/>
        <v>0</v>
      </c>
    </row>
    <row r="23" spans="1:11" ht="24.95" customHeight="1">
      <c r="A23" s="40" t="s">
        <v>746</v>
      </c>
      <c r="B23" s="447" t="s">
        <v>731</v>
      </c>
      <c r="C23" s="448" t="s">
        <v>747</v>
      </c>
      <c r="D23" s="52"/>
      <c r="E23" s="53"/>
      <c r="F23" s="430" t="s">
        <v>748</v>
      </c>
      <c r="G23" s="431">
        <v>9</v>
      </c>
      <c r="H23" s="56"/>
      <c r="I23" s="74">
        <v>0.08</v>
      </c>
      <c r="J23" s="368">
        <f t="shared" si="0"/>
        <v>0</v>
      </c>
      <c r="K23" s="433">
        <f t="shared" si="1"/>
        <v>0</v>
      </c>
    </row>
    <row r="24" spans="1:11" ht="33.75" customHeight="1">
      <c r="A24" s="40" t="s">
        <v>749</v>
      </c>
      <c r="B24" s="447" t="s">
        <v>734</v>
      </c>
      <c r="C24" s="448" t="s">
        <v>750</v>
      </c>
      <c r="D24" s="52"/>
      <c r="E24" s="53"/>
      <c r="F24" s="430" t="s">
        <v>751</v>
      </c>
      <c r="G24" s="431">
        <v>7</v>
      </c>
      <c r="H24" s="56"/>
      <c r="I24" s="74">
        <v>0.08</v>
      </c>
      <c r="J24" s="368">
        <f t="shared" si="0"/>
        <v>0</v>
      </c>
      <c r="K24" s="433">
        <f t="shared" si="1"/>
        <v>0</v>
      </c>
    </row>
    <row r="25" spans="1:11" ht="24.95" customHeight="1">
      <c r="A25" s="40" t="s">
        <v>752</v>
      </c>
      <c r="B25" s="447" t="s">
        <v>737</v>
      </c>
      <c r="C25" s="448" t="s">
        <v>753</v>
      </c>
      <c r="D25" s="52"/>
      <c r="E25" s="53"/>
      <c r="F25" s="430" t="s">
        <v>754</v>
      </c>
      <c r="G25" s="431">
        <v>6</v>
      </c>
      <c r="H25" s="56"/>
      <c r="I25" s="74">
        <v>0.08</v>
      </c>
      <c r="J25" s="368">
        <f t="shared" si="0"/>
        <v>0</v>
      </c>
      <c r="K25" s="433">
        <f t="shared" si="1"/>
        <v>0</v>
      </c>
    </row>
    <row r="26" spans="1:11" ht="24.95" customHeight="1">
      <c r="A26" s="40" t="s">
        <v>755</v>
      </c>
      <c r="B26" s="447" t="s">
        <v>740</v>
      </c>
      <c r="C26" s="448" t="s">
        <v>756</v>
      </c>
      <c r="D26" s="52"/>
      <c r="E26" s="53"/>
      <c r="F26" s="430" t="s">
        <v>757</v>
      </c>
      <c r="G26" s="431">
        <v>1</v>
      </c>
      <c r="H26" s="56"/>
      <c r="I26" s="74">
        <v>0.08</v>
      </c>
      <c r="J26" s="368">
        <f t="shared" si="0"/>
        <v>0</v>
      </c>
      <c r="K26" s="433">
        <f t="shared" si="1"/>
        <v>0</v>
      </c>
    </row>
    <row r="27" spans="1:11" ht="33" customHeight="1">
      <c r="A27" s="40" t="s">
        <v>758</v>
      </c>
      <c r="B27" s="447" t="s">
        <v>743</v>
      </c>
      <c r="C27" s="448" t="s">
        <v>759</v>
      </c>
      <c r="D27" s="52"/>
      <c r="E27" s="53"/>
      <c r="F27" s="430" t="s">
        <v>760</v>
      </c>
      <c r="G27" s="431">
        <v>10</v>
      </c>
      <c r="H27" s="56"/>
      <c r="I27" s="74">
        <v>0.08</v>
      </c>
      <c r="J27" s="368">
        <f t="shared" si="0"/>
        <v>0</v>
      </c>
      <c r="K27" s="433">
        <f t="shared" si="1"/>
        <v>0</v>
      </c>
    </row>
    <row r="28" spans="1:11" ht="24.95" customHeight="1">
      <c r="A28" s="40" t="s">
        <v>761</v>
      </c>
      <c r="B28" s="447" t="s">
        <v>746</v>
      </c>
      <c r="C28" s="448" t="s">
        <v>762</v>
      </c>
      <c r="D28" s="52"/>
      <c r="E28" s="53"/>
      <c r="F28" s="430" t="s">
        <v>763</v>
      </c>
      <c r="G28" s="431">
        <v>10</v>
      </c>
      <c r="H28" s="56"/>
      <c r="I28" s="74">
        <v>0.23</v>
      </c>
      <c r="J28" s="368">
        <f t="shared" si="0"/>
        <v>0</v>
      </c>
      <c r="K28" s="433">
        <f t="shared" si="1"/>
        <v>0</v>
      </c>
    </row>
    <row r="29" spans="1:11" s="475" customFormat="1" ht="24.95" customHeight="1">
      <c r="A29" s="474"/>
      <c r="B29" s="447" t="s">
        <v>749</v>
      </c>
      <c r="C29" s="448" t="s">
        <v>764</v>
      </c>
      <c r="D29" s="52"/>
      <c r="E29" s="71"/>
      <c r="F29" s="430" t="s">
        <v>765</v>
      </c>
      <c r="G29" s="431">
        <v>70</v>
      </c>
      <c r="H29" s="56"/>
      <c r="I29" s="74">
        <v>0.08</v>
      </c>
      <c r="J29" s="432">
        <f t="shared" si="0"/>
        <v>0</v>
      </c>
      <c r="K29" s="433">
        <f t="shared" si="1"/>
        <v>0</v>
      </c>
    </row>
    <row r="30" spans="1:11" ht="24.95" customHeight="1">
      <c r="A30" s="40"/>
      <c r="B30" s="447" t="s">
        <v>766</v>
      </c>
      <c r="C30" s="426" t="s">
        <v>767</v>
      </c>
      <c r="D30" s="61"/>
      <c r="E30" s="62"/>
      <c r="F30" s="103" t="s">
        <v>768</v>
      </c>
      <c r="G30" s="103">
        <v>3</v>
      </c>
      <c r="H30" s="56"/>
      <c r="I30" s="74">
        <v>0.23</v>
      </c>
      <c r="J30" s="368">
        <f t="shared" si="0"/>
        <v>0</v>
      </c>
      <c r="K30" s="433">
        <f t="shared" si="1"/>
        <v>0</v>
      </c>
    </row>
    <row r="31" spans="1:11" ht="24.95" customHeight="1">
      <c r="A31" s="40"/>
      <c r="B31" s="447" t="s">
        <v>752</v>
      </c>
      <c r="C31" s="448" t="s">
        <v>769</v>
      </c>
      <c r="D31" s="52"/>
      <c r="E31" s="53"/>
      <c r="F31" s="430" t="s">
        <v>676</v>
      </c>
      <c r="G31" s="431">
        <v>7</v>
      </c>
      <c r="H31" s="56"/>
      <c r="I31" s="74">
        <v>0.08</v>
      </c>
      <c r="J31" s="432">
        <f t="shared" si="0"/>
        <v>0</v>
      </c>
      <c r="K31" s="433">
        <f t="shared" si="1"/>
        <v>0</v>
      </c>
    </row>
    <row r="32" spans="1:11" ht="24.95" customHeight="1">
      <c r="A32" s="474"/>
      <c r="B32" s="447" t="s">
        <v>755</v>
      </c>
      <c r="C32" s="448" t="s">
        <v>770</v>
      </c>
      <c r="D32" s="52"/>
      <c r="E32" s="71"/>
      <c r="F32" s="430" t="s">
        <v>771</v>
      </c>
      <c r="G32" s="431">
        <v>8</v>
      </c>
      <c r="H32" s="73"/>
      <c r="I32" s="74">
        <v>0.08</v>
      </c>
      <c r="J32" s="432">
        <f t="shared" si="0"/>
        <v>0</v>
      </c>
      <c r="K32" s="433">
        <f t="shared" si="1"/>
        <v>0</v>
      </c>
    </row>
    <row r="33" spans="1:11" ht="24.95" customHeight="1">
      <c r="A33" s="40"/>
      <c r="B33" s="447" t="s">
        <v>772</v>
      </c>
      <c r="C33" s="448" t="s">
        <v>773</v>
      </c>
      <c r="D33" s="52"/>
      <c r="E33" s="53"/>
      <c r="F33" s="430" t="s">
        <v>774</v>
      </c>
      <c r="G33" s="431">
        <v>2</v>
      </c>
      <c r="H33" s="56"/>
      <c r="I33" s="74">
        <v>0.08</v>
      </c>
      <c r="J33" s="368">
        <f t="shared" si="0"/>
        <v>0</v>
      </c>
      <c r="K33" s="433">
        <f t="shared" si="1"/>
        <v>0</v>
      </c>
    </row>
    <row r="34" spans="1:11" ht="27" customHeight="1">
      <c r="B34" s="592" t="s">
        <v>775</v>
      </c>
      <c r="C34" s="592"/>
      <c r="D34" s="592"/>
      <c r="E34" s="592"/>
      <c r="F34" s="592"/>
      <c r="G34" s="592"/>
      <c r="H34" s="592"/>
      <c r="I34" s="592"/>
      <c r="J34" s="454">
        <f>SUM(J7:J33)</f>
        <v>0</v>
      </c>
      <c r="K34" s="454">
        <f>SUM(K7:K33)</f>
        <v>0</v>
      </c>
    </row>
    <row r="35" spans="1:11">
      <c r="B35" s="455"/>
      <c r="C35" s="456"/>
      <c r="D35" s="457"/>
      <c r="E35" s="457"/>
      <c r="F35" s="476"/>
      <c r="G35" s="477"/>
      <c r="H35" s="459"/>
      <c r="I35" s="478"/>
      <c r="J35" s="459"/>
      <c r="K35" s="459"/>
    </row>
    <row r="36" spans="1:11" ht="90.75" customHeight="1">
      <c r="B36" s="458" t="s">
        <v>776</v>
      </c>
      <c r="C36" s="594" t="s">
        <v>777</v>
      </c>
      <c r="D36" s="594"/>
      <c r="E36" s="594"/>
      <c r="F36" s="594"/>
      <c r="G36" s="477"/>
      <c r="H36" s="459"/>
      <c r="I36" s="462" t="s">
        <v>204</v>
      </c>
      <c r="J36" s="459"/>
      <c r="K36" s="459"/>
    </row>
    <row r="37" spans="1:11" ht="39" customHeight="1">
      <c r="C37" s="595" t="s">
        <v>1185</v>
      </c>
      <c r="D37" s="595"/>
      <c r="E37" s="595"/>
      <c r="F37" s="595"/>
    </row>
  </sheetData>
  <sheetProtection selectLockedCells="1" selectUnlockedCells="1"/>
  <mergeCells count="3">
    <mergeCell ref="B34:I34"/>
    <mergeCell ref="C36:F36"/>
    <mergeCell ref="C37:F37"/>
  </mergeCells>
  <conditionalFormatting sqref="J16:J29">
    <cfRule type="expression" dxfId="27" priority="1" stopIfTrue="1">
      <formula>$G17=I15</formula>
    </cfRule>
  </conditionalFormatting>
  <conditionalFormatting sqref="J30">
    <cfRule type="expression" dxfId="26" priority="2" stopIfTrue="1">
      <formula>$G31=I29</formula>
    </cfRule>
  </conditionalFormatting>
  <conditionalFormatting sqref="K33">
    <cfRule type="expression" dxfId="25" priority="3" stopIfTrue="1">
      <formula>$G33=J32</formula>
    </cfRule>
  </conditionalFormatting>
  <conditionalFormatting sqref="K33">
    <cfRule type="expression" dxfId="24" priority="4" stopIfTrue="1">
      <formula>$G33=J32</formula>
    </cfRule>
  </conditionalFormatting>
  <conditionalFormatting sqref="K25:K32">
    <cfRule type="expression" dxfId="23" priority="5" stopIfTrue="1">
      <formula>$G25=J24</formula>
    </cfRule>
  </conditionalFormatting>
  <conditionalFormatting sqref="K25:K32">
    <cfRule type="expression" dxfId="22" priority="6" stopIfTrue="1">
      <formula>$G25=J24</formula>
    </cfRule>
  </conditionalFormatting>
  <conditionalFormatting sqref="J31:J32">
    <cfRule type="expression" dxfId="21" priority="7" stopIfTrue="1">
      <formula>$G32=I30</formula>
    </cfRule>
  </conditionalFormatting>
  <conditionalFormatting sqref="J33">
    <cfRule type="expression" dxfId="20" priority="8" stopIfTrue="1">
      <formula>$G33=I32</formula>
    </cfRule>
  </conditionalFormatting>
  <conditionalFormatting sqref="J8">
    <cfRule type="expression" dxfId="19" priority="9" stopIfTrue="1">
      <formula>$G8=I7</formula>
    </cfRule>
  </conditionalFormatting>
  <pageMargins left="0.2361111111111111" right="0.2361111111111111" top="0.74791666666666667" bottom="0.74791666666666656" header="0.51180555555555551" footer="0.51180555555555551"/>
  <pageSetup paperSize="9" scale="98" firstPageNumber="0" fitToHeight="4" orientation="landscape" horizontalDpi="300" verticalDpi="30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K35"/>
  <sheetViews>
    <sheetView topLeftCell="B20" zoomScaleSheetLayoutView="100" workbookViewId="0">
      <selection activeCell="H7" sqref="H7:H29"/>
    </sheetView>
  </sheetViews>
  <sheetFormatPr defaultRowHeight="12.75"/>
  <cols>
    <col min="1" max="1" width="6.125" style="3" hidden="1" customWidth="1"/>
    <col min="2" max="2" width="5.25" style="4" customWidth="1"/>
    <col min="3" max="3" width="30.5" style="5" customWidth="1"/>
    <col min="4" max="4" width="22.25" style="6" customWidth="1"/>
    <col min="5" max="5" width="13" style="6" customWidth="1"/>
    <col min="6" max="6" width="17" style="3" customWidth="1"/>
    <col min="7" max="7" width="9.75" style="7" customWidth="1"/>
    <col min="8" max="8" width="8.375" style="8" customWidth="1"/>
    <col min="9" max="9" width="6.375" style="4" customWidth="1"/>
    <col min="10" max="10" width="8.375" style="8" customWidth="1"/>
    <col min="11" max="11" width="10" style="8" customWidth="1"/>
    <col min="12" max="16384" width="9" style="4"/>
  </cols>
  <sheetData>
    <row r="1" spans="1:11" ht="15">
      <c r="B1" s="10" t="s">
        <v>1183</v>
      </c>
      <c r="C1" s="11"/>
      <c r="D1" s="12"/>
      <c r="E1" s="12"/>
      <c r="F1" s="13"/>
      <c r="G1" s="14"/>
      <c r="H1" s="15"/>
      <c r="I1" s="16"/>
      <c r="J1" s="15"/>
    </row>
    <row r="2" spans="1:11" ht="15">
      <c r="B2" s="17" t="s">
        <v>2</v>
      </c>
      <c r="C2" s="11"/>
      <c r="D2" s="12"/>
      <c r="E2" s="12"/>
      <c r="F2" s="13"/>
      <c r="G2" s="14"/>
      <c r="H2" s="15"/>
      <c r="I2" s="16"/>
      <c r="J2" s="15"/>
    </row>
    <row r="3" spans="1:11" ht="15">
      <c r="B3" s="17"/>
      <c r="C3" s="18"/>
      <c r="D3" s="19"/>
      <c r="E3" s="19"/>
      <c r="F3" s="20"/>
      <c r="G3" s="21"/>
      <c r="H3" s="22"/>
      <c r="I3" s="23"/>
      <c r="J3" s="24"/>
    </row>
    <row r="4" spans="1:11" ht="15">
      <c r="B4" s="25"/>
      <c r="C4" s="11"/>
      <c r="D4" s="19"/>
      <c r="E4" s="26"/>
      <c r="F4" s="27" t="s">
        <v>5</v>
      </c>
      <c r="G4" s="27"/>
      <c r="H4" s="22"/>
      <c r="I4" s="23"/>
      <c r="J4" s="24"/>
    </row>
    <row r="5" spans="1:11" ht="15">
      <c r="B5" s="28" t="s">
        <v>6</v>
      </c>
      <c r="C5" s="29"/>
      <c r="D5" s="30"/>
      <c r="E5" s="31"/>
      <c r="F5" s="32"/>
      <c r="G5" s="33"/>
      <c r="H5" s="34"/>
      <c r="I5" s="34"/>
      <c r="J5" s="34"/>
    </row>
    <row r="6" spans="1:11" s="9" customFormat="1" ht="38.25">
      <c r="B6" s="35" t="s">
        <v>7</v>
      </c>
      <c r="C6" s="35" t="s">
        <v>8</v>
      </c>
      <c r="D6" s="36" t="s">
        <v>9</v>
      </c>
      <c r="E6" s="36" t="s">
        <v>10</v>
      </c>
      <c r="F6" s="35" t="s">
        <v>11</v>
      </c>
      <c r="G6" s="35" t="s">
        <v>12</v>
      </c>
      <c r="H6" s="37" t="s">
        <v>13</v>
      </c>
      <c r="I6" s="35" t="s">
        <v>14</v>
      </c>
      <c r="J6" s="38" t="s">
        <v>15</v>
      </c>
      <c r="K6" s="550" t="s">
        <v>16</v>
      </c>
    </row>
    <row r="7" spans="1:11" ht="44.25" customHeight="1">
      <c r="A7" s="40" t="s">
        <v>17</v>
      </c>
      <c r="B7" s="41" t="s">
        <v>18</v>
      </c>
      <c r="C7" s="42" t="s">
        <v>19</v>
      </c>
      <c r="D7" s="43"/>
      <c r="E7" s="44"/>
      <c r="F7" s="45" t="s">
        <v>20</v>
      </c>
      <c r="G7" s="46">
        <v>1</v>
      </c>
      <c r="H7" s="47"/>
      <c r="I7" s="48">
        <v>0.08</v>
      </c>
      <c r="J7" s="49">
        <f t="shared" ref="J7:J29" si="0">ROUND((G7*H7),2)</f>
        <v>0</v>
      </c>
      <c r="K7" s="551">
        <f t="shared" ref="K7:K29" si="1">ROUND((J7+(J7*I7)),2)</f>
        <v>0</v>
      </c>
    </row>
    <row r="8" spans="1:11" ht="44.25" customHeight="1">
      <c r="A8" s="40"/>
      <c r="B8" s="41" t="s">
        <v>21</v>
      </c>
      <c r="C8" s="42" t="s">
        <v>22</v>
      </c>
      <c r="D8" s="43"/>
      <c r="E8" s="51"/>
      <c r="F8" s="45" t="s">
        <v>23</v>
      </c>
      <c r="G8" s="46">
        <v>5</v>
      </c>
      <c r="H8" s="47"/>
      <c r="I8" s="48">
        <v>0.08</v>
      </c>
      <c r="J8" s="49">
        <f t="shared" si="0"/>
        <v>0</v>
      </c>
      <c r="K8" s="551">
        <f t="shared" si="1"/>
        <v>0</v>
      </c>
    </row>
    <row r="9" spans="1:11" ht="44.25" customHeight="1">
      <c r="A9" s="40" t="s">
        <v>24</v>
      </c>
      <c r="B9" s="41" t="s">
        <v>25</v>
      </c>
      <c r="C9" s="50" t="s">
        <v>26</v>
      </c>
      <c r="D9" s="52"/>
      <c r="E9" s="53"/>
      <c r="F9" s="54" t="s">
        <v>27</v>
      </c>
      <c r="G9" s="55">
        <v>1</v>
      </c>
      <c r="H9" s="56"/>
      <c r="I9" s="48">
        <v>0.08</v>
      </c>
      <c r="J9" s="49">
        <f t="shared" si="0"/>
        <v>0</v>
      </c>
      <c r="K9" s="551">
        <f t="shared" si="1"/>
        <v>0</v>
      </c>
    </row>
    <row r="10" spans="1:11" ht="44.25" customHeight="1">
      <c r="A10" s="40" t="s">
        <v>28</v>
      </c>
      <c r="B10" s="41" t="s">
        <v>29</v>
      </c>
      <c r="C10" s="58" t="s">
        <v>30</v>
      </c>
      <c r="D10" s="52"/>
      <c r="E10" s="53"/>
      <c r="F10" s="59" t="s">
        <v>31</v>
      </c>
      <c r="G10" s="55">
        <v>1</v>
      </c>
      <c r="H10" s="56"/>
      <c r="I10" s="48">
        <v>0.08</v>
      </c>
      <c r="J10" s="49">
        <f t="shared" si="0"/>
        <v>0</v>
      </c>
      <c r="K10" s="551">
        <f t="shared" si="1"/>
        <v>0</v>
      </c>
    </row>
    <row r="11" spans="1:11" ht="44.25" customHeight="1">
      <c r="A11" s="40" t="s">
        <v>32</v>
      </c>
      <c r="B11" s="41" t="s">
        <v>33</v>
      </c>
      <c r="C11" s="58" t="s">
        <v>34</v>
      </c>
      <c r="D11" s="52"/>
      <c r="E11" s="53"/>
      <c r="F11" s="59" t="s">
        <v>35</v>
      </c>
      <c r="G11" s="55">
        <v>2</v>
      </c>
      <c r="H11" s="56"/>
      <c r="I11" s="48">
        <v>0.08</v>
      </c>
      <c r="J11" s="49">
        <f t="shared" si="0"/>
        <v>0</v>
      </c>
      <c r="K11" s="551">
        <f t="shared" si="1"/>
        <v>0</v>
      </c>
    </row>
    <row r="12" spans="1:11" ht="44.25" customHeight="1">
      <c r="A12" s="40"/>
      <c r="B12" s="41" t="s">
        <v>36</v>
      </c>
      <c r="C12" s="60" t="s">
        <v>37</v>
      </c>
      <c r="D12" s="61"/>
      <c r="E12" s="62"/>
      <c r="F12" s="63" t="s">
        <v>38</v>
      </c>
      <c r="G12" s="64">
        <v>15</v>
      </c>
      <c r="H12" s="65"/>
      <c r="I12" s="66">
        <v>0.08</v>
      </c>
      <c r="J12" s="351">
        <f t="shared" si="0"/>
        <v>0</v>
      </c>
      <c r="K12" s="551">
        <f t="shared" si="1"/>
        <v>0</v>
      </c>
    </row>
    <row r="13" spans="1:11" ht="44.25" customHeight="1">
      <c r="A13" s="40" t="s">
        <v>39</v>
      </c>
      <c r="B13" s="41" t="s">
        <v>40</v>
      </c>
      <c r="C13" s="50" t="s">
        <v>41</v>
      </c>
      <c r="D13" s="52"/>
      <c r="E13" s="53"/>
      <c r="F13" s="54" t="s">
        <v>42</v>
      </c>
      <c r="G13" s="69">
        <v>13</v>
      </c>
      <c r="H13" s="56"/>
      <c r="I13" s="48">
        <v>0.08</v>
      </c>
      <c r="J13" s="49">
        <f t="shared" si="0"/>
        <v>0</v>
      </c>
      <c r="K13" s="551">
        <f t="shared" si="1"/>
        <v>0</v>
      </c>
    </row>
    <row r="14" spans="1:11" ht="44.25" customHeight="1">
      <c r="A14" s="40" t="s">
        <v>43</v>
      </c>
      <c r="B14" s="41" t="s">
        <v>17</v>
      </c>
      <c r="C14" s="42" t="s">
        <v>44</v>
      </c>
      <c r="D14" s="43"/>
      <c r="E14" s="44"/>
      <c r="F14" s="45" t="s">
        <v>45</v>
      </c>
      <c r="G14" s="46">
        <v>2</v>
      </c>
      <c r="H14" s="47"/>
      <c r="I14" s="48">
        <v>0.08</v>
      </c>
      <c r="J14" s="49">
        <f t="shared" si="0"/>
        <v>0</v>
      </c>
      <c r="K14" s="551">
        <f t="shared" si="1"/>
        <v>0</v>
      </c>
    </row>
    <row r="15" spans="1:11" ht="44.25" customHeight="1">
      <c r="A15" s="40" t="s">
        <v>46</v>
      </c>
      <c r="B15" s="41" t="s">
        <v>47</v>
      </c>
      <c r="C15" s="50" t="s">
        <v>48</v>
      </c>
      <c r="D15" s="52"/>
      <c r="E15" s="53"/>
      <c r="F15" s="54" t="s">
        <v>49</v>
      </c>
      <c r="G15" s="55">
        <v>11</v>
      </c>
      <c r="H15" s="56"/>
      <c r="I15" s="48">
        <v>0.08</v>
      </c>
      <c r="J15" s="49">
        <f t="shared" si="0"/>
        <v>0</v>
      </c>
      <c r="K15" s="551">
        <f t="shared" si="1"/>
        <v>0</v>
      </c>
    </row>
    <row r="16" spans="1:11" ht="44.25" customHeight="1">
      <c r="A16" s="40" t="s">
        <v>50</v>
      </c>
      <c r="B16" s="41" t="s">
        <v>24</v>
      </c>
      <c r="C16" s="50" t="s">
        <v>51</v>
      </c>
      <c r="D16" s="52"/>
      <c r="E16" s="53"/>
      <c r="F16" s="54" t="s">
        <v>20</v>
      </c>
      <c r="G16" s="55">
        <v>1</v>
      </c>
      <c r="H16" s="56"/>
      <c r="I16" s="48">
        <v>0.08</v>
      </c>
      <c r="J16" s="49">
        <f t="shared" si="0"/>
        <v>0</v>
      </c>
      <c r="K16" s="551">
        <f t="shared" si="1"/>
        <v>0</v>
      </c>
    </row>
    <row r="17" spans="1:11" ht="44.25" customHeight="1">
      <c r="A17" s="40" t="s">
        <v>52</v>
      </c>
      <c r="B17" s="41" t="s">
        <v>53</v>
      </c>
      <c r="C17" s="50" t="s">
        <v>54</v>
      </c>
      <c r="D17" s="52"/>
      <c r="E17" s="53"/>
      <c r="F17" s="54" t="s">
        <v>55</v>
      </c>
      <c r="G17" s="55">
        <v>15</v>
      </c>
      <c r="H17" s="56"/>
      <c r="I17" s="48">
        <v>0.08</v>
      </c>
      <c r="J17" s="49">
        <f t="shared" si="0"/>
        <v>0</v>
      </c>
      <c r="K17" s="551">
        <f t="shared" si="1"/>
        <v>0</v>
      </c>
    </row>
    <row r="18" spans="1:11" ht="44.25" customHeight="1">
      <c r="A18" s="40" t="s">
        <v>56</v>
      </c>
      <c r="B18" s="41" t="s">
        <v>28</v>
      </c>
      <c r="C18" s="50" t="s">
        <v>57</v>
      </c>
      <c r="D18" s="52"/>
      <c r="E18" s="53"/>
      <c r="F18" s="54" t="s">
        <v>58</v>
      </c>
      <c r="G18" s="55">
        <v>10</v>
      </c>
      <c r="H18" s="56"/>
      <c r="I18" s="48">
        <v>0.08</v>
      </c>
      <c r="J18" s="49">
        <f t="shared" si="0"/>
        <v>0</v>
      </c>
      <c r="K18" s="551">
        <f t="shared" si="1"/>
        <v>0</v>
      </c>
    </row>
    <row r="19" spans="1:11" ht="44.25" customHeight="1">
      <c r="A19" s="40" t="s">
        <v>59</v>
      </c>
      <c r="B19" s="41" t="s">
        <v>32</v>
      </c>
      <c r="C19" s="50" t="s">
        <v>60</v>
      </c>
      <c r="D19" s="52"/>
      <c r="E19" s="53"/>
      <c r="F19" s="54" t="s">
        <v>61</v>
      </c>
      <c r="G19" s="55">
        <v>10</v>
      </c>
      <c r="H19" s="56"/>
      <c r="I19" s="48">
        <v>0.08</v>
      </c>
      <c r="J19" s="49">
        <f t="shared" si="0"/>
        <v>0</v>
      </c>
      <c r="K19" s="551">
        <f t="shared" si="1"/>
        <v>0</v>
      </c>
    </row>
    <row r="20" spans="1:11" ht="44.25" customHeight="1">
      <c r="A20" s="40" t="s">
        <v>62</v>
      </c>
      <c r="B20" s="41" t="s">
        <v>63</v>
      </c>
      <c r="C20" s="50" t="s">
        <v>64</v>
      </c>
      <c r="D20" s="52"/>
      <c r="E20" s="53"/>
      <c r="F20" s="54" t="s">
        <v>65</v>
      </c>
      <c r="G20" s="69">
        <v>15</v>
      </c>
      <c r="H20" s="56"/>
      <c r="I20" s="48">
        <v>0.08</v>
      </c>
      <c r="J20" s="49">
        <f t="shared" si="0"/>
        <v>0</v>
      </c>
      <c r="K20" s="551">
        <f t="shared" si="1"/>
        <v>0</v>
      </c>
    </row>
    <row r="21" spans="1:11" ht="44.25" customHeight="1">
      <c r="A21" s="40"/>
      <c r="B21" s="41" t="s">
        <v>66</v>
      </c>
      <c r="C21" s="70" t="s">
        <v>67</v>
      </c>
      <c r="D21" s="52"/>
      <c r="E21" s="71"/>
      <c r="F21" s="72" t="s">
        <v>68</v>
      </c>
      <c r="G21" s="69">
        <v>5</v>
      </c>
      <c r="H21" s="73"/>
      <c r="I21" s="74">
        <v>0.08</v>
      </c>
      <c r="J21" s="75">
        <f t="shared" si="0"/>
        <v>0</v>
      </c>
      <c r="K21" s="552">
        <f t="shared" si="1"/>
        <v>0</v>
      </c>
    </row>
    <row r="22" spans="1:11" ht="44.25" customHeight="1">
      <c r="A22" s="40" t="s">
        <v>69</v>
      </c>
      <c r="B22" s="41" t="s">
        <v>39</v>
      </c>
      <c r="C22" s="42" t="s">
        <v>70</v>
      </c>
      <c r="D22" s="52"/>
      <c r="E22" s="53"/>
      <c r="F22" s="45" t="s">
        <v>71</v>
      </c>
      <c r="G22" s="55">
        <v>1</v>
      </c>
      <c r="H22" s="56"/>
      <c r="I22" s="48">
        <v>0.08</v>
      </c>
      <c r="J22" s="49">
        <f t="shared" si="0"/>
        <v>0</v>
      </c>
      <c r="K22" s="551">
        <f t="shared" si="1"/>
        <v>0</v>
      </c>
    </row>
    <row r="23" spans="1:11" ht="44.25" customHeight="1">
      <c r="A23" s="40" t="s">
        <v>72</v>
      </c>
      <c r="B23" s="41" t="s">
        <v>43</v>
      </c>
      <c r="C23" s="50" t="s">
        <v>73</v>
      </c>
      <c r="D23" s="52"/>
      <c r="E23" s="53"/>
      <c r="F23" s="54" t="s">
        <v>74</v>
      </c>
      <c r="G23" s="55">
        <v>100</v>
      </c>
      <c r="H23" s="56"/>
      <c r="I23" s="48">
        <v>0.08</v>
      </c>
      <c r="J23" s="49">
        <f t="shared" si="0"/>
        <v>0</v>
      </c>
      <c r="K23" s="551">
        <f t="shared" si="1"/>
        <v>0</v>
      </c>
    </row>
    <row r="24" spans="1:11" ht="44.25" customHeight="1">
      <c r="A24" s="40" t="s">
        <v>75</v>
      </c>
      <c r="B24" s="41" t="s">
        <v>76</v>
      </c>
      <c r="C24" s="50" t="s">
        <v>77</v>
      </c>
      <c r="D24" s="52"/>
      <c r="E24" s="53"/>
      <c r="F24" s="54" t="s">
        <v>78</v>
      </c>
      <c r="G24" s="55">
        <v>2</v>
      </c>
      <c r="H24" s="56"/>
      <c r="I24" s="48">
        <v>0.08</v>
      </c>
      <c r="J24" s="49">
        <f t="shared" si="0"/>
        <v>0</v>
      </c>
      <c r="K24" s="551">
        <f t="shared" si="1"/>
        <v>0</v>
      </c>
    </row>
    <row r="25" spans="1:11" ht="44.25" customHeight="1">
      <c r="A25" s="40" t="s">
        <v>79</v>
      </c>
      <c r="B25" s="41" t="s">
        <v>80</v>
      </c>
      <c r="C25" s="42" t="s">
        <v>81</v>
      </c>
      <c r="D25" s="52"/>
      <c r="E25" s="53"/>
      <c r="F25" s="45" t="s">
        <v>82</v>
      </c>
      <c r="G25" s="55">
        <v>140</v>
      </c>
      <c r="H25" s="56"/>
      <c r="I25" s="48">
        <v>0.08</v>
      </c>
      <c r="J25" s="49">
        <f t="shared" si="0"/>
        <v>0</v>
      </c>
      <c r="K25" s="551">
        <f t="shared" si="1"/>
        <v>0</v>
      </c>
    </row>
    <row r="26" spans="1:11" ht="44.25" customHeight="1">
      <c r="A26" s="40" t="s">
        <v>83</v>
      </c>
      <c r="B26" s="41" t="s">
        <v>46</v>
      </c>
      <c r="C26" s="42" t="s">
        <v>84</v>
      </c>
      <c r="D26" s="43"/>
      <c r="E26" s="51"/>
      <c r="F26" s="45" t="s">
        <v>85</v>
      </c>
      <c r="G26" s="46">
        <v>1</v>
      </c>
      <c r="H26" s="47"/>
      <c r="I26" s="48">
        <v>0.08</v>
      </c>
      <c r="J26" s="49">
        <f t="shared" si="0"/>
        <v>0</v>
      </c>
      <c r="K26" s="551">
        <f t="shared" si="1"/>
        <v>0</v>
      </c>
    </row>
    <row r="27" spans="1:11" ht="44.25" customHeight="1">
      <c r="A27" s="40"/>
      <c r="B27" s="41" t="s">
        <v>50</v>
      </c>
      <c r="C27" s="42" t="s">
        <v>86</v>
      </c>
      <c r="D27" s="43"/>
      <c r="E27" s="44"/>
      <c r="F27" s="45" t="s">
        <v>87</v>
      </c>
      <c r="G27" s="46">
        <v>1</v>
      </c>
      <c r="H27" s="47"/>
      <c r="I27" s="48">
        <v>0.08</v>
      </c>
      <c r="J27" s="49">
        <f t="shared" si="0"/>
        <v>0</v>
      </c>
      <c r="K27" s="551">
        <f t="shared" si="1"/>
        <v>0</v>
      </c>
    </row>
    <row r="28" spans="1:11" ht="44.25" customHeight="1">
      <c r="A28" s="40"/>
      <c r="B28" s="41" t="s">
        <v>52</v>
      </c>
      <c r="C28" s="50" t="s">
        <v>88</v>
      </c>
      <c r="D28" s="52"/>
      <c r="E28" s="53"/>
      <c r="F28" s="54" t="s">
        <v>89</v>
      </c>
      <c r="G28" s="55">
        <v>10</v>
      </c>
      <c r="H28" s="56"/>
      <c r="I28" s="48">
        <v>0.08</v>
      </c>
      <c r="J28" s="49">
        <f t="shared" si="0"/>
        <v>0</v>
      </c>
      <c r="K28" s="551">
        <f t="shared" si="1"/>
        <v>0</v>
      </c>
    </row>
    <row r="29" spans="1:11" ht="44.25" customHeight="1">
      <c r="A29" s="40"/>
      <c r="B29" s="41" t="s">
        <v>56</v>
      </c>
      <c r="C29" s="42" t="s">
        <v>90</v>
      </c>
      <c r="D29" s="43"/>
      <c r="E29" s="51"/>
      <c r="F29" s="45" t="s">
        <v>91</v>
      </c>
      <c r="G29" s="46">
        <v>90</v>
      </c>
      <c r="H29" s="47"/>
      <c r="I29" s="48">
        <v>0.08</v>
      </c>
      <c r="J29" s="49">
        <f t="shared" si="0"/>
        <v>0</v>
      </c>
      <c r="K29" s="551">
        <f t="shared" si="1"/>
        <v>0</v>
      </c>
    </row>
    <row r="30" spans="1:11" ht="26.25" customHeight="1">
      <c r="B30" s="579" t="s">
        <v>92</v>
      </c>
      <c r="C30" s="579"/>
      <c r="D30" s="579"/>
      <c r="E30" s="579"/>
      <c r="F30" s="579"/>
      <c r="G30" s="579"/>
      <c r="H30" s="579"/>
      <c r="I30" s="579"/>
      <c r="J30" s="76">
        <f>SUM(J7:J29)</f>
        <v>0</v>
      </c>
      <c r="K30" s="553">
        <f>SUM(K7:K29)</f>
        <v>0</v>
      </c>
    </row>
    <row r="35" spans="9:9">
      <c r="I35" s="4" t="s">
        <v>93</v>
      </c>
    </row>
  </sheetData>
  <sheetProtection selectLockedCells="1" selectUnlockedCells="1"/>
  <mergeCells count="1">
    <mergeCell ref="B30:I30"/>
  </mergeCells>
  <pageMargins left="0.23622047244094491" right="0.23622047244094491" top="0.74803149606299213" bottom="0.74803149606299213" header="0.51181102362204722" footer="0.51181102362204722"/>
  <pageSetup paperSize="9" scale="98" firstPageNumber="0" fitToHeight="0" orientation="landscape" horizontalDpi="300" verticalDpi="300" r:id="rId1"/>
  <headerFooter alignWithMargins="0">
    <oddFooter>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K31"/>
  <sheetViews>
    <sheetView topLeftCell="B7" zoomScale="90" zoomScaleNormal="90" zoomScaleSheetLayoutView="100" workbookViewId="0">
      <selection activeCell="H7" sqref="H7:H27"/>
    </sheetView>
  </sheetViews>
  <sheetFormatPr defaultRowHeight="12.75"/>
  <cols>
    <col min="1" max="1" width="6.125" style="3" hidden="1" customWidth="1"/>
    <col min="2" max="2" width="5.25" style="4" customWidth="1"/>
    <col min="3" max="3" width="57.875" style="5" customWidth="1"/>
    <col min="4" max="4" width="20.125" style="6" customWidth="1"/>
    <col min="5" max="5" width="13" style="6" customWidth="1"/>
    <col min="6" max="6" width="17" style="3" customWidth="1"/>
    <col min="7" max="7" width="9.75" style="7" customWidth="1"/>
    <col min="8" max="8" width="9.25" style="8" customWidth="1"/>
    <col min="9" max="9" width="6.125" style="4" customWidth="1"/>
    <col min="10" max="11" width="9.25" style="8" customWidth="1"/>
    <col min="12" max="16384" width="9" style="4"/>
  </cols>
  <sheetData>
    <row r="1" spans="1:11" s="273" customFormat="1" ht="15">
      <c r="A1" s="10" t="s">
        <v>4</v>
      </c>
      <c r="B1" s="10" t="s">
        <v>1183</v>
      </c>
      <c r="C1" s="479"/>
      <c r="D1" s="480"/>
      <c r="E1" s="480"/>
      <c r="G1" s="481"/>
      <c r="H1" s="482"/>
      <c r="I1" s="483"/>
      <c r="J1" s="484"/>
      <c r="K1" s="484"/>
    </row>
    <row r="2" spans="1:11" s="273" customFormat="1" ht="15">
      <c r="A2" s="17" t="s">
        <v>367</v>
      </c>
      <c r="B2" s="17" t="s">
        <v>2</v>
      </c>
      <c r="C2" s="479"/>
      <c r="D2" s="480"/>
      <c r="E2" s="480"/>
      <c r="G2" s="481"/>
      <c r="H2" s="482"/>
      <c r="I2" s="483"/>
      <c r="J2" s="484"/>
      <c r="K2" s="484"/>
    </row>
    <row r="3" spans="1:11" s="273" customFormat="1" ht="15">
      <c r="A3" s="269"/>
      <c r="C3" s="479"/>
      <c r="D3" s="480"/>
      <c r="E3" s="480"/>
      <c r="G3" s="481"/>
      <c r="H3" s="482"/>
      <c r="I3" s="483"/>
      <c r="J3" s="484"/>
      <c r="K3" s="484"/>
    </row>
    <row r="4" spans="1:11" s="273" customFormat="1" ht="15">
      <c r="A4" s="269"/>
      <c r="C4" s="479"/>
      <c r="D4" s="480"/>
      <c r="E4" s="480"/>
      <c r="F4" s="273" t="s">
        <v>5</v>
      </c>
      <c r="G4" s="481"/>
      <c r="H4" s="482"/>
      <c r="I4" s="483"/>
      <c r="J4" s="484"/>
      <c r="K4" s="484"/>
    </row>
    <row r="5" spans="1:11" s="273" customFormat="1" ht="15">
      <c r="A5" s="269"/>
      <c r="B5" s="485" t="s">
        <v>778</v>
      </c>
      <c r="C5" s="479"/>
      <c r="D5" s="480"/>
      <c r="E5" s="480"/>
      <c r="G5" s="481"/>
      <c r="H5" s="482"/>
      <c r="I5" s="483"/>
      <c r="J5" s="484"/>
      <c r="K5" s="484"/>
    </row>
    <row r="6" spans="1:11" ht="52.5" customHeight="1">
      <c r="B6" s="54" t="s">
        <v>7</v>
      </c>
      <c r="C6" s="54" t="s">
        <v>8</v>
      </c>
      <c r="D6" s="486" t="s">
        <v>9</v>
      </c>
      <c r="E6" s="486" t="s">
        <v>10</v>
      </c>
      <c r="F6" s="54" t="s">
        <v>11</v>
      </c>
      <c r="G6" s="54" t="s">
        <v>12</v>
      </c>
      <c r="H6" s="487" t="s">
        <v>13</v>
      </c>
      <c r="I6" s="488" t="s">
        <v>14</v>
      </c>
      <c r="J6" s="489" t="s">
        <v>15</v>
      </c>
      <c r="K6" s="489" t="s">
        <v>16</v>
      </c>
    </row>
    <row r="7" spans="1:11" ht="24.95" customHeight="1">
      <c r="A7" s="40" t="s">
        <v>779</v>
      </c>
      <c r="B7" s="41" t="s">
        <v>780</v>
      </c>
      <c r="C7" s="50" t="s">
        <v>781</v>
      </c>
      <c r="D7" s="52"/>
      <c r="E7" s="53"/>
      <c r="F7" s="54" t="s">
        <v>782</v>
      </c>
      <c r="G7" s="122">
        <v>5</v>
      </c>
      <c r="H7" s="56"/>
      <c r="I7" s="48">
        <v>0.08</v>
      </c>
      <c r="J7" s="368">
        <f t="shared" ref="J7:J27" si="0">ROUND((G7*H7),2)</f>
        <v>0</v>
      </c>
      <c r="K7" s="98">
        <f t="shared" ref="K7:K26" si="1">ROUND((J7+(J7*I7)),2)</f>
        <v>0</v>
      </c>
    </row>
    <row r="8" spans="1:11" ht="24.95" customHeight="1">
      <c r="A8" s="40" t="s">
        <v>783</v>
      </c>
      <c r="B8" s="41" t="s">
        <v>779</v>
      </c>
      <c r="C8" s="50" t="s">
        <v>784</v>
      </c>
      <c r="D8" s="52"/>
      <c r="E8" s="53"/>
      <c r="F8" s="54" t="s">
        <v>785</v>
      </c>
      <c r="G8" s="122">
        <v>3</v>
      </c>
      <c r="H8" s="56"/>
      <c r="I8" s="48">
        <v>0.08</v>
      </c>
      <c r="J8" s="368">
        <f t="shared" si="0"/>
        <v>0</v>
      </c>
      <c r="K8" s="98">
        <f t="shared" si="1"/>
        <v>0</v>
      </c>
    </row>
    <row r="9" spans="1:11" ht="24.95" customHeight="1">
      <c r="A9" s="40" t="s">
        <v>786</v>
      </c>
      <c r="B9" s="41" t="s">
        <v>787</v>
      </c>
      <c r="C9" s="50" t="s">
        <v>788</v>
      </c>
      <c r="D9" s="52"/>
      <c r="E9" s="53"/>
      <c r="F9" s="54" t="s">
        <v>789</v>
      </c>
      <c r="G9" s="122">
        <v>330</v>
      </c>
      <c r="H9" s="56"/>
      <c r="I9" s="48">
        <v>0.08</v>
      </c>
      <c r="J9" s="368">
        <f t="shared" si="0"/>
        <v>0</v>
      </c>
      <c r="K9" s="98">
        <f t="shared" si="1"/>
        <v>0</v>
      </c>
    </row>
    <row r="10" spans="1:11" ht="24.95" customHeight="1">
      <c r="A10" s="40" t="s">
        <v>790</v>
      </c>
      <c r="B10" s="41" t="s">
        <v>783</v>
      </c>
      <c r="C10" s="50" t="s">
        <v>791</v>
      </c>
      <c r="D10" s="52"/>
      <c r="E10" s="53"/>
      <c r="F10" s="54" t="s">
        <v>792</v>
      </c>
      <c r="G10" s="122">
        <v>150</v>
      </c>
      <c r="H10" s="56"/>
      <c r="I10" s="48">
        <v>0.08</v>
      </c>
      <c r="J10" s="368">
        <f t="shared" si="0"/>
        <v>0</v>
      </c>
      <c r="K10" s="98">
        <f t="shared" si="1"/>
        <v>0</v>
      </c>
    </row>
    <row r="11" spans="1:11" ht="24.95" customHeight="1">
      <c r="A11" s="40" t="s">
        <v>793</v>
      </c>
      <c r="B11" s="41" t="s">
        <v>786</v>
      </c>
      <c r="C11" s="50" t="s">
        <v>794</v>
      </c>
      <c r="D11" s="52"/>
      <c r="E11" s="53"/>
      <c r="F11" s="54" t="s">
        <v>795</v>
      </c>
      <c r="G11" s="122">
        <v>15</v>
      </c>
      <c r="H11" s="56"/>
      <c r="I11" s="48">
        <v>0.08</v>
      </c>
      <c r="J11" s="368">
        <f t="shared" si="0"/>
        <v>0</v>
      </c>
      <c r="K11" s="98">
        <f t="shared" si="1"/>
        <v>0</v>
      </c>
    </row>
    <row r="12" spans="1:11" ht="24.95" customHeight="1">
      <c r="A12" s="40" t="s">
        <v>796</v>
      </c>
      <c r="B12" s="41" t="s">
        <v>790</v>
      </c>
      <c r="C12" s="50" t="s">
        <v>797</v>
      </c>
      <c r="D12" s="52"/>
      <c r="E12" s="53"/>
      <c r="F12" s="54" t="s">
        <v>798</v>
      </c>
      <c r="G12" s="122">
        <v>20</v>
      </c>
      <c r="H12" s="56"/>
      <c r="I12" s="48">
        <v>0.08</v>
      </c>
      <c r="J12" s="368">
        <f t="shared" si="0"/>
        <v>0</v>
      </c>
      <c r="K12" s="98">
        <f t="shared" si="1"/>
        <v>0</v>
      </c>
    </row>
    <row r="13" spans="1:11" ht="24.95" customHeight="1">
      <c r="A13" s="40" t="s">
        <v>799</v>
      </c>
      <c r="B13" s="41" t="s">
        <v>793</v>
      </c>
      <c r="C13" s="50" t="s">
        <v>800</v>
      </c>
      <c r="D13" s="52"/>
      <c r="E13" s="53"/>
      <c r="F13" s="54" t="s">
        <v>801</v>
      </c>
      <c r="G13" s="122">
        <v>6</v>
      </c>
      <c r="H13" s="56"/>
      <c r="I13" s="48">
        <v>0.08</v>
      </c>
      <c r="J13" s="368">
        <f t="shared" si="0"/>
        <v>0</v>
      </c>
      <c r="K13" s="98">
        <f t="shared" si="1"/>
        <v>0</v>
      </c>
    </row>
    <row r="14" spans="1:11" ht="42" customHeight="1">
      <c r="A14" s="40" t="s">
        <v>802</v>
      </c>
      <c r="B14" s="41" t="s">
        <v>803</v>
      </c>
      <c r="C14" s="50" t="s">
        <v>804</v>
      </c>
      <c r="D14" s="52"/>
      <c r="E14" s="53"/>
      <c r="F14" s="54" t="s">
        <v>805</v>
      </c>
      <c r="G14" s="122">
        <v>160</v>
      </c>
      <c r="H14" s="56"/>
      <c r="I14" s="48">
        <v>0.08</v>
      </c>
      <c r="J14" s="368">
        <f t="shared" si="0"/>
        <v>0</v>
      </c>
      <c r="K14" s="98">
        <f t="shared" si="1"/>
        <v>0</v>
      </c>
    </row>
    <row r="15" spans="1:11" ht="24.95" customHeight="1">
      <c r="A15" s="40" t="s">
        <v>806</v>
      </c>
      <c r="B15" s="41" t="s">
        <v>807</v>
      </c>
      <c r="C15" s="426" t="s">
        <v>808</v>
      </c>
      <c r="D15" s="61"/>
      <c r="E15" s="62"/>
      <c r="F15" s="63" t="s">
        <v>809</v>
      </c>
      <c r="G15" s="103">
        <v>3</v>
      </c>
      <c r="H15" s="56"/>
      <c r="I15" s="48">
        <v>0.08</v>
      </c>
      <c r="J15" s="368">
        <f t="shared" si="0"/>
        <v>0</v>
      </c>
      <c r="K15" s="98">
        <f t="shared" si="1"/>
        <v>0</v>
      </c>
    </row>
    <row r="16" spans="1:11" ht="24.95" customHeight="1">
      <c r="A16" s="40" t="s">
        <v>810</v>
      </c>
      <c r="B16" s="41" t="s">
        <v>811</v>
      </c>
      <c r="C16" s="426" t="s">
        <v>812</v>
      </c>
      <c r="D16" s="61"/>
      <c r="E16" s="62"/>
      <c r="F16" s="63" t="s">
        <v>813</v>
      </c>
      <c r="G16" s="103">
        <v>1</v>
      </c>
      <c r="H16" s="56"/>
      <c r="I16" s="48">
        <v>0.08</v>
      </c>
      <c r="J16" s="368">
        <f t="shared" si="0"/>
        <v>0</v>
      </c>
      <c r="K16" s="98">
        <f t="shared" si="1"/>
        <v>0</v>
      </c>
    </row>
    <row r="17" spans="1:11" ht="24.95" customHeight="1">
      <c r="A17" s="40" t="s">
        <v>814</v>
      </c>
      <c r="B17" s="41" t="s">
        <v>815</v>
      </c>
      <c r="C17" s="70" t="s">
        <v>816</v>
      </c>
      <c r="D17" s="52"/>
      <c r="E17" s="53"/>
      <c r="F17" s="72" t="s">
        <v>817</v>
      </c>
      <c r="G17" s="471">
        <v>2</v>
      </c>
      <c r="H17" s="56"/>
      <c r="I17" s="48">
        <v>0.08</v>
      </c>
      <c r="J17" s="368">
        <f t="shared" si="0"/>
        <v>0</v>
      </c>
      <c r="K17" s="98">
        <f t="shared" si="1"/>
        <v>0</v>
      </c>
    </row>
    <row r="18" spans="1:11" ht="24.95" customHeight="1">
      <c r="A18" s="40" t="s">
        <v>818</v>
      </c>
      <c r="B18" s="41" t="s">
        <v>819</v>
      </c>
      <c r="C18" s="70" t="s">
        <v>820</v>
      </c>
      <c r="D18" s="52"/>
      <c r="E18" s="53"/>
      <c r="F18" s="72" t="s">
        <v>821</v>
      </c>
      <c r="G18" s="471">
        <v>2</v>
      </c>
      <c r="H18" s="56"/>
      <c r="I18" s="48">
        <v>0.08</v>
      </c>
      <c r="J18" s="368">
        <f t="shared" si="0"/>
        <v>0</v>
      </c>
      <c r="K18" s="98">
        <f t="shared" si="1"/>
        <v>0</v>
      </c>
    </row>
    <row r="19" spans="1:11" ht="24.95" customHeight="1">
      <c r="A19" s="40" t="s">
        <v>822</v>
      </c>
      <c r="B19" s="41" t="s">
        <v>823</v>
      </c>
      <c r="C19" s="70" t="s">
        <v>824</v>
      </c>
      <c r="D19" s="52"/>
      <c r="E19" s="71"/>
      <c r="F19" s="72" t="s">
        <v>825</v>
      </c>
      <c r="G19" s="471">
        <v>1</v>
      </c>
      <c r="H19" s="56"/>
      <c r="I19" s="48">
        <v>0.08</v>
      </c>
      <c r="J19" s="368">
        <f t="shared" si="0"/>
        <v>0</v>
      </c>
      <c r="K19" s="98">
        <f t="shared" si="1"/>
        <v>0</v>
      </c>
    </row>
    <row r="20" spans="1:11" ht="24.95" customHeight="1">
      <c r="A20" s="40" t="s">
        <v>826</v>
      </c>
      <c r="B20" s="41" t="s">
        <v>796</v>
      </c>
      <c r="C20" s="50" t="s">
        <v>827</v>
      </c>
      <c r="D20" s="52"/>
      <c r="E20" s="53"/>
      <c r="F20" s="54" t="s">
        <v>828</v>
      </c>
      <c r="G20" s="122">
        <v>120</v>
      </c>
      <c r="H20" s="56"/>
      <c r="I20" s="48">
        <v>0.08</v>
      </c>
      <c r="J20" s="368">
        <f t="shared" si="0"/>
        <v>0</v>
      </c>
      <c r="K20" s="98">
        <f t="shared" si="1"/>
        <v>0</v>
      </c>
    </row>
    <row r="21" spans="1:11" ht="24.95" customHeight="1">
      <c r="A21" s="40"/>
      <c r="B21" s="41" t="s">
        <v>799</v>
      </c>
      <c r="C21" s="426" t="s">
        <v>829</v>
      </c>
      <c r="D21" s="61"/>
      <c r="E21" s="62"/>
      <c r="F21" s="63" t="s">
        <v>830</v>
      </c>
      <c r="G21" s="103">
        <v>1</v>
      </c>
      <c r="H21" s="56"/>
      <c r="I21" s="48">
        <v>0.08</v>
      </c>
      <c r="J21" s="368">
        <f t="shared" si="0"/>
        <v>0</v>
      </c>
      <c r="K21" s="98">
        <f t="shared" si="1"/>
        <v>0</v>
      </c>
    </row>
    <row r="22" spans="1:11" ht="24.95" customHeight="1">
      <c r="A22" s="40"/>
      <c r="B22" s="41" t="s">
        <v>802</v>
      </c>
      <c r="C22" s="50" t="s">
        <v>831</v>
      </c>
      <c r="D22" s="52"/>
      <c r="E22" s="53"/>
      <c r="F22" s="54" t="s">
        <v>832</v>
      </c>
      <c r="G22" s="122">
        <v>1</v>
      </c>
      <c r="H22" s="56"/>
      <c r="I22" s="48">
        <v>0.08</v>
      </c>
      <c r="J22" s="368">
        <f t="shared" si="0"/>
        <v>0</v>
      </c>
      <c r="K22" s="98">
        <f t="shared" si="1"/>
        <v>0</v>
      </c>
    </row>
    <row r="23" spans="1:11" ht="24.95" customHeight="1">
      <c r="A23" s="40"/>
      <c r="B23" s="41" t="s">
        <v>806</v>
      </c>
      <c r="C23" s="50" t="s">
        <v>833</v>
      </c>
      <c r="D23" s="52"/>
      <c r="E23" s="53"/>
      <c r="F23" s="54" t="s">
        <v>834</v>
      </c>
      <c r="G23" s="122">
        <v>200</v>
      </c>
      <c r="H23" s="56"/>
      <c r="I23" s="48">
        <v>0.08</v>
      </c>
      <c r="J23" s="368">
        <f t="shared" si="0"/>
        <v>0</v>
      </c>
      <c r="K23" s="98">
        <f t="shared" si="1"/>
        <v>0</v>
      </c>
    </row>
    <row r="24" spans="1:11" ht="38.25" customHeight="1">
      <c r="A24" s="40"/>
      <c r="B24" s="41" t="s">
        <v>810</v>
      </c>
      <c r="C24" s="50" t="s">
        <v>835</v>
      </c>
      <c r="D24" s="52"/>
      <c r="E24" s="53"/>
      <c r="F24" s="54" t="s">
        <v>836</v>
      </c>
      <c r="G24" s="122">
        <v>3</v>
      </c>
      <c r="H24" s="56"/>
      <c r="I24" s="48">
        <v>0.08</v>
      </c>
      <c r="J24" s="368">
        <f t="shared" si="0"/>
        <v>0</v>
      </c>
      <c r="K24" s="98">
        <f t="shared" si="1"/>
        <v>0</v>
      </c>
    </row>
    <row r="25" spans="1:11" ht="24.95" customHeight="1">
      <c r="A25" s="40"/>
      <c r="B25" s="41" t="s">
        <v>814</v>
      </c>
      <c r="C25" s="490" t="s">
        <v>837</v>
      </c>
      <c r="D25" s="52"/>
      <c r="E25" s="71"/>
      <c r="F25" s="72" t="s">
        <v>838</v>
      </c>
      <c r="G25" s="472">
        <v>10</v>
      </c>
      <c r="H25" s="421"/>
      <c r="I25" s="428">
        <v>0.08</v>
      </c>
      <c r="J25" s="100">
        <f t="shared" si="0"/>
        <v>0</v>
      </c>
      <c r="K25" s="100">
        <f t="shared" si="1"/>
        <v>0</v>
      </c>
    </row>
    <row r="26" spans="1:11" ht="24.95" customHeight="1">
      <c r="A26" s="40"/>
      <c r="B26" s="41" t="s">
        <v>818</v>
      </c>
      <c r="C26" s="429" t="s">
        <v>839</v>
      </c>
      <c r="D26" s="52"/>
      <c r="E26" s="71"/>
      <c r="F26" s="430" t="s">
        <v>840</v>
      </c>
      <c r="G26" s="431">
        <v>1</v>
      </c>
      <c r="H26" s="421"/>
      <c r="I26" s="74">
        <v>0.08</v>
      </c>
      <c r="J26" s="432">
        <f t="shared" si="0"/>
        <v>0</v>
      </c>
      <c r="K26" s="433">
        <f t="shared" si="1"/>
        <v>0</v>
      </c>
    </row>
    <row r="27" spans="1:11" ht="24.95" customHeight="1">
      <c r="A27" s="40"/>
      <c r="B27" s="41" t="s">
        <v>841</v>
      </c>
      <c r="C27" s="429" t="s">
        <v>839</v>
      </c>
      <c r="D27" s="52"/>
      <c r="E27" s="71"/>
      <c r="F27" s="430" t="s">
        <v>842</v>
      </c>
      <c r="G27" s="431">
        <v>1</v>
      </c>
      <c r="H27" s="56"/>
      <c r="I27" s="74">
        <v>0.08</v>
      </c>
      <c r="J27" s="432">
        <f t="shared" si="0"/>
        <v>0</v>
      </c>
      <c r="K27" s="433">
        <f>ROUND((J27+J27*I27),2)</f>
        <v>0</v>
      </c>
    </row>
    <row r="28" spans="1:11" ht="18.75" customHeight="1">
      <c r="B28" s="588" t="s">
        <v>843</v>
      </c>
      <c r="C28" s="588"/>
      <c r="D28" s="588"/>
      <c r="E28" s="588"/>
      <c r="F28" s="588"/>
      <c r="G28" s="588"/>
      <c r="H28" s="588"/>
      <c r="I28" s="588"/>
      <c r="J28" s="346">
        <f>SUM(J7:J27)</f>
        <v>0</v>
      </c>
      <c r="K28" s="104">
        <f>SUM(K7:K27)</f>
        <v>0</v>
      </c>
    </row>
    <row r="29" spans="1:11">
      <c r="C29" s="491"/>
      <c r="F29" s="4"/>
      <c r="G29" s="492"/>
      <c r="H29" s="493"/>
      <c r="I29" s="494"/>
      <c r="J29" s="495"/>
      <c r="K29" s="495"/>
    </row>
    <row r="30" spans="1:11">
      <c r="B30" s="125"/>
      <c r="C30" s="491"/>
      <c r="F30" s="4"/>
      <c r="G30" s="492"/>
      <c r="H30" s="493"/>
      <c r="I30" s="494"/>
      <c r="J30" s="495"/>
      <c r="K30" s="495"/>
    </row>
    <row r="31" spans="1:11">
      <c r="C31" s="491"/>
      <c r="F31" s="4"/>
      <c r="G31" s="492"/>
      <c r="H31" s="493"/>
      <c r="I31" s="462" t="s">
        <v>204</v>
      </c>
      <c r="J31" s="495"/>
      <c r="K31" s="495"/>
    </row>
  </sheetData>
  <sheetProtection selectLockedCells="1" selectUnlockedCells="1"/>
  <mergeCells count="1">
    <mergeCell ref="B28:I28"/>
  </mergeCells>
  <conditionalFormatting sqref="J7:J20">
    <cfRule type="expression" dxfId="18" priority="2" stopIfTrue="1">
      <formula>$G6=I6</formula>
    </cfRule>
  </conditionalFormatting>
  <conditionalFormatting sqref="J21 H25:H26">
    <cfRule type="expression" dxfId="17" priority="3" stopIfTrue="1">
      <formula>$G21=G20</formula>
    </cfRule>
  </conditionalFormatting>
  <conditionalFormatting sqref="H23">
    <cfRule type="expression" dxfId="16" priority="4" stopIfTrue="1">
      <formula>$G23=G22</formula>
    </cfRule>
  </conditionalFormatting>
  <conditionalFormatting sqref="H24">
    <cfRule type="expression" dxfId="15" priority="5" stopIfTrue="1">
      <formula>$G24=G23</formula>
    </cfRule>
  </conditionalFormatting>
  <conditionalFormatting sqref="J22:J24">
    <cfRule type="expression" dxfId="14" priority="6" stopIfTrue="1">
      <formula>$G22=I21</formula>
    </cfRule>
  </conditionalFormatting>
  <conditionalFormatting sqref="J26">
    <cfRule type="expression" dxfId="13" priority="8" stopIfTrue="1">
      <formula>$G26=I25</formula>
    </cfRule>
  </conditionalFormatting>
  <pageMargins left="0.23622047244094491" right="0.23622047244094491" top="0.74803149606299213" bottom="0.74803149606299213" header="0.51181102362204722" footer="0.51181102362204722"/>
  <pageSetup paperSize="9" scale="82" firstPageNumber="0" fitToHeight="3" orientation="landscape" horizontalDpi="300" verticalDpi="300" r:id="rId1"/>
  <headerFooter alignWithMargins="0">
    <oddFooter>&amp;CStrona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J113"/>
  <sheetViews>
    <sheetView zoomScaleSheetLayoutView="90" workbookViewId="0">
      <selection activeCell="B61" sqref="B61"/>
    </sheetView>
  </sheetViews>
  <sheetFormatPr defaultColWidth="10" defaultRowHeight="12.75"/>
  <cols>
    <col min="1" max="1" width="7" style="80" customWidth="1"/>
    <col min="2" max="2" width="32" style="80" customWidth="1"/>
    <col min="3" max="3" width="26.25" style="80" customWidth="1"/>
    <col min="4" max="4" width="15.625" style="79" customWidth="1"/>
    <col min="5" max="5" width="13.25" style="80" customWidth="1"/>
    <col min="6" max="6" width="9.875" style="80" customWidth="1"/>
    <col min="7" max="7" width="10.25" style="496" customWidth="1"/>
    <col min="8" max="8" width="6.5" style="80" customWidth="1"/>
    <col min="9" max="9" width="13.125" style="80" customWidth="1"/>
    <col min="10" max="10" width="13.25" style="80" customWidth="1"/>
    <col min="11" max="16384" width="10" style="80"/>
  </cols>
  <sheetData>
    <row r="1" spans="1:10" ht="15">
      <c r="A1" s="10" t="s">
        <v>1183</v>
      </c>
    </row>
    <row r="2" spans="1:10" ht="15">
      <c r="A2" s="497" t="s">
        <v>272</v>
      </c>
    </row>
    <row r="3" spans="1:10" ht="15">
      <c r="A3" s="498"/>
    </row>
    <row r="4" spans="1:10" ht="15">
      <c r="A4" s="498"/>
      <c r="E4" s="499" t="s">
        <v>5</v>
      </c>
    </row>
    <row r="5" spans="1:10" ht="14.25">
      <c r="A5" s="500" t="s">
        <v>844</v>
      </c>
      <c r="F5" s="210"/>
    </row>
    <row r="6" spans="1:10" ht="56.25" customHeight="1">
      <c r="A6" s="501" t="s">
        <v>7</v>
      </c>
      <c r="B6" s="501" t="s">
        <v>8</v>
      </c>
      <c r="C6" s="501" t="s">
        <v>9</v>
      </c>
      <c r="D6" s="502" t="s">
        <v>10</v>
      </c>
      <c r="E6" s="503" t="s">
        <v>11</v>
      </c>
      <c r="F6" s="504" t="s">
        <v>12</v>
      </c>
      <c r="G6" s="505" t="s">
        <v>13</v>
      </c>
      <c r="H6" s="501" t="s">
        <v>14</v>
      </c>
      <c r="I6" s="506" t="s">
        <v>15</v>
      </c>
      <c r="J6" s="507" t="s">
        <v>16</v>
      </c>
    </row>
    <row r="7" spans="1:10" ht="26.25" customHeight="1">
      <c r="A7" s="508" t="s">
        <v>845</v>
      </c>
      <c r="B7" s="422" t="s">
        <v>846</v>
      </c>
      <c r="C7" s="423"/>
      <c r="D7" s="62"/>
      <c r="E7" s="96" t="s">
        <v>847</v>
      </c>
      <c r="F7" s="509">
        <v>2</v>
      </c>
      <c r="G7" s="421"/>
      <c r="H7" s="428">
        <v>0.08</v>
      </c>
      <c r="I7" s="98">
        <f t="shared" ref="I7:I106" si="0">ROUND((F7*G7),2)</f>
        <v>0</v>
      </c>
      <c r="J7" s="510">
        <f t="shared" ref="J7:J82" si="1">ROUND((I7+(I7*H7)),2)</f>
        <v>0</v>
      </c>
    </row>
    <row r="8" spans="1:10" ht="26.25" customHeight="1">
      <c r="A8" s="508" t="s">
        <v>848</v>
      </c>
      <c r="B8" s="422" t="s">
        <v>849</v>
      </c>
      <c r="C8" s="423"/>
      <c r="D8" s="62"/>
      <c r="E8" s="96" t="s">
        <v>850</v>
      </c>
      <c r="F8" s="96">
        <v>4</v>
      </c>
      <c r="G8" s="421"/>
      <c r="H8" s="428">
        <v>0.08</v>
      </c>
      <c r="I8" s="98">
        <f t="shared" si="0"/>
        <v>0</v>
      </c>
      <c r="J8" s="98">
        <f t="shared" si="1"/>
        <v>0</v>
      </c>
    </row>
    <row r="9" spans="1:10" ht="26.25" customHeight="1">
      <c r="A9" s="508" t="s">
        <v>851</v>
      </c>
      <c r="B9" s="422" t="s">
        <v>852</v>
      </c>
      <c r="C9" s="423"/>
      <c r="D9" s="62"/>
      <c r="E9" s="96" t="s">
        <v>853</v>
      </c>
      <c r="F9" s="96">
        <v>16</v>
      </c>
      <c r="G9" s="421"/>
      <c r="H9" s="428">
        <v>0.08</v>
      </c>
      <c r="I9" s="98">
        <f t="shared" si="0"/>
        <v>0</v>
      </c>
      <c r="J9" s="98">
        <f t="shared" si="1"/>
        <v>0</v>
      </c>
    </row>
    <row r="10" spans="1:10" ht="26.25" customHeight="1">
      <c r="A10" s="508" t="s">
        <v>854</v>
      </c>
      <c r="B10" s="490" t="s">
        <v>855</v>
      </c>
      <c r="C10" s="52"/>
      <c r="D10" s="71"/>
      <c r="E10" s="72" t="s">
        <v>856</v>
      </c>
      <c r="F10" s="472">
        <v>8</v>
      </c>
      <c r="G10" s="421"/>
      <c r="H10" s="428">
        <v>0.08</v>
      </c>
      <c r="I10" s="98">
        <f t="shared" si="0"/>
        <v>0</v>
      </c>
      <c r="J10" s="98">
        <f t="shared" si="1"/>
        <v>0</v>
      </c>
    </row>
    <row r="11" spans="1:10" ht="26.25" customHeight="1">
      <c r="A11" s="508" t="s">
        <v>857</v>
      </c>
      <c r="B11" s="422" t="s">
        <v>858</v>
      </c>
      <c r="C11" s="423"/>
      <c r="D11" s="62"/>
      <c r="E11" s="96" t="s">
        <v>859</v>
      </c>
      <c r="F11" s="96">
        <v>2</v>
      </c>
      <c r="G11" s="421"/>
      <c r="H11" s="428">
        <v>0.08</v>
      </c>
      <c r="I11" s="98">
        <f t="shared" si="0"/>
        <v>0</v>
      </c>
      <c r="J11" s="98">
        <f t="shared" si="1"/>
        <v>0</v>
      </c>
    </row>
    <row r="12" spans="1:10" ht="26.25" customHeight="1">
      <c r="A12" s="508" t="s">
        <v>860</v>
      </c>
      <c r="B12" s="422" t="s">
        <v>861</v>
      </c>
      <c r="C12" s="423"/>
      <c r="D12" s="62"/>
      <c r="E12" s="96" t="s">
        <v>862</v>
      </c>
      <c r="F12" s="96">
        <v>4</v>
      </c>
      <c r="G12" s="421"/>
      <c r="H12" s="428">
        <v>0.08</v>
      </c>
      <c r="I12" s="98">
        <f t="shared" si="0"/>
        <v>0</v>
      </c>
      <c r="J12" s="98">
        <f t="shared" si="1"/>
        <v>0</v>
      </c>
    </row>
    <row r="13" spans="1:10" ht="26.25" customHeight="1">
      <c r="A13" s="508" t="s">
        <v>863</v>
      </c>
      <c r="B13" s="422" t="s">
        <v>864</v>
      </c>
      <c r="C13" s="423"/>
      <c r="D13" s="62"/>
      <c r="E13" s="96" t="s">
        <v>865</v>
      </c>
      <c r="F13" s="96">
        <v>5</v>
      </c>
      <c r="G13" s="421"/>
      <c r="H13" s="428">
        <v>0.08</v>
      </c>
      <c r="I13" s="98">
        <f t="shared" si="0"/>
        <v>0</v>
      </c>
      <c r="J13" s="98">
        <f t="shared" si="1"/>
        <v>0</v>
      </c>
    </row>
    <row r="14" spans="1:10" ht="26.25" customHeight="1">
      <c r="A14" s="508" t="s">
        <v>866</v>
      </c>
      <c r="B14" s="490" t="s">
        <v>867</v>
      </c>
      <c r="C14" s="52"/>
      <c r="D14" s="71"/>
      <c r="E14" s="72" t="s">
        <v>868</v>
      </c>
      <c r="F14" s="472">
        <v>30</v>
      </c>
      <c r="G14" s="421"/>
      <c r="H14" s="428">
        <v>0.08</v>
      </c>
      <c r="I14" s="98">
        <f t="shared" si="0"/>
        <v>0</v>
      </c>
      <c r="J14" s="98">
        <f t="shared" si="1"/>
        <v>0</v>
      </c>
    </row>
    <row r="15" spans="1:10" ht="26.25" customHeight="1">
      <c r="A15" s="508" t="s">
        <v>869</v>
      </c>
      <c r="B15" s="422" t="s">
        <v>870</v>
      </c>
      <c r="C15" s="423"/>
      <c r="D15" s="62"/>
      <c r="E15" s="96" t="s">
        <v>97</v>
      </c>
      <c r="F15" s="96">
        <v>4</v>
      </c>
      <c r="G15" s="421"/>
      <c r="H15" s="428">
        <v>0.08</v>
      </c>
      <c r="I15" s="98">
        <f t="shared" si="0"/>
        <v>0</v>
      </c>
      <c r="J15" s="98">
        <f t="shared" si="1"/>
        <v>0</v>
      </c>
    </row>
    <row r="16" spans="1:10" ht="24.95" customHeight="1">
      <c r="A16" s="508" t="s">
        <v>871</v>
      </c>
      <c r="B16" s="422" t="s">
        <v>872</v>
      </c>
      <c r="C16" s="423"/>
      <c r="D16" s="62"/>
      <c r="E16" s="96" t="s">
        <v>873</v>
      </c>
      <c r="F16" s="96">
        <v>2</v>
      </c>
      <c r="G16" s="421"/>
      <c r="H16" s="428">
        <v>0.08</v>
      </c>
      <c r="I16" s="98">
        <f t="shared" si="0"/>
        <v>0</v>
      </c>
      <c r="J16" s="98">
        <f t="shared" si="1"/>
        <v>0</v>
      </c>
    </row>
    <row r="17" spans="1:10" ht="24.95" customHeight="1">
      <c r="A17" s="508" t="s">
        <v>874</v>
      </c>
      <c r="B17" s="422" t="s">
        <v>875</v>
      </c>
      <c r="C17" s="423"/>
      <c r="D17" s="62"/>
      <c r="E17" s="96" t="s">
        <v>876</v>
      </c>
      <c r="F17" s="96">
        <v>2</v>
      </c>
      <c r="G17" s="421"/>
      <c r="H17" s="428">
        <v>0.08</v>
      </c>
      <c r="I17" s="98">
        <f t="shared" si="0"/>
        <v>0</v>
      </c>
      <c r="J17" s="98">
        <f t="shared" si="1"/>
        <v>0</v>
      </c>
    </row>
    <row r="18" spans="1:10" ht="24.95" customHeight="1">
      <c r="A18" s="508" t="s">
        <v>877</v>
      </c>
      <c r="B18" s="422" t="s">
        <v>878</v>
      </c>
      <c r="C18" s="423"/>
      <c r="D18" s="62"/>
      <c r="E18" s="96" t="s">
        <v>879</v>
      </c>
      <c r="F18" s="96">
        <v>3</v>
      </c>
      <c r="G18" s="421"/>
      <c r="H18" s="428">
        <v>0.08</v>
      </c>
      <c r="I18" s="98">
        <f t="shared" si="0"/>
        <v>0</v>
      </c>
      <c r="J18" s="98">
        <f t="shared" si="1"/>
        <v>0</v>
      </c>
    </row>
    <row r="19" spans="1:10" ht="24.95" customHeight="1">
      <c r="A19" s="508" t="s">
        <v>880</v>
      </c>
      <c r="B19" s="422" t="s">
        <v>881</v>
      </c>
      <c r="C19" s="423"/>
      <c r="D19" s="62"/>
      <c r="E19" s="96" t="s">
        <v>882</v>
      </c>
      <c r="F19" s="96">
        <v>10</v>
      </c>
      <c r="G19" s="421"/>
      <c r="H19" s="428">
        <v>0.08</v>
      </c>
      <c r="I19" s="98">
        <f t="shared" si="0"/>
        <v>0</v>
      </c>
      <c r="J19" s="98">
        <f t="shared" si="1"/>
        <v>0</v>
      </c>
    </row>
    <row r="20" spans="1:10" ht="24.95" customHeight="1">
      <c r="A20" s="508" t="s">
        <v>883</v>
      </c>
      <c r="B20" s="422" t="s">
        <v>884</v>
      </c>
      <c r="C20" s="423"/>
      <c r="D20" s="62"/>
      <c r="E20" s="96" t="s">
        <v>885</v>
      </c>
      <c r="F20" s="96">
        <v>4</v>
      </c>
      <c r="G20" s="421"/>
      <c r="H20" s="428">
        <v>0.08</v>
      </c>
      <c r="I20" s="98">
        <f t="shared" si="0"/>
        <v>0</v>
      </c>
      <c r="J20" s="98">
        <f t="shared" si="1"/>
        <v>0</v>
      </c>
    </row>
    <row r="21" spans="1:10" ht="24.95" customHeight="1">
      <c r="A21" s="508" t="s">
        <v>886</v>
      </c>
      <c r="B21" s="422" t="s">
        <v>887</v>
      </c>
      <c r="C21" s="423"/>
      <c r="D21" s="62"/>
      <c r="E21" s="96" t="s">
        <v>97</v>
      </c>
      <c r="F21" s="96">
        <v>2</v>
      </c>
      <c r="G21" s="421"/>
      <c r="H21" s="428">
        <v>0.08</v>
      </c>
      <c r="I21" s="98">
        <f t="shared" si="0"/>
        <v>0</v>
      </c>
      <c r="J21" s="98">
        <f t="shared" si="1"/>
        <v>0</v>
      </c>
    </row>
    <row r="22" spans="1:10" ht="24.95" customHeight="1">
      <c r="A22" s="508" t="s">
        <v>888</v>
      </c>
      <c r="B22" s="422" t="s">
        <v>889</v>
      </c>
      <c r="C22" s="423"/>
      <c r="D22" s="62"/>
      <c r="E22" s="96" t="s">
        <v>890</v>
      </c>
      <c r="F22" s="96">
        <v>120</v>
      </c>
      <c r="G22" s="421"/>
      <c r="H22" s="428">
        <v>0.08</v>
      </c>
      <c r="I22" s="98">
        <f t="shared" si="0"/>
        <v>0</v>
      </c>
      <c r="J22" s="98">
        <f t="shared" si="1"/>
        <v>0</v>
      </c>
    </row>
    <row r="23" spans="1:10" ht="24.95" customHeight="1">
      <c r="A23" s="508" t="s">
        <v>891</v>
      </c>
      <c r="B23" s="422" t="s">
        <v>892</v>
      </c>
      <c r="C23" s="423"/>
      <c r="D23" s="62"/>
      <c r="E23" s="96" t="s">
        <v>893</v>
      </c>
      <c r="F23" s="96">
        <v>3</v>
      </c>
      <c r="G23" s="421"/>
      <c r="H23" s="428">
        <v>0.08</v>
      </c>
      <c r="I23" s="98">
        <f t="shared" si="0"/>
        <v>0</v>
      </c>
      <c r="J23" s="98">
        <f t="shared" si="1"/>
        <v>0</v>
      </c>
    </row>
    <row r="24" spans="1:10" ht="24.95" customHeight="1">
      <c r="A24" s="508" t="s">
        <v>894</v>
      </c>
      <c r="B24" s="422" t="s">
        <v>895</v>
      </c>
      <c r="C24" s="423"/>
      <c r="D24" s="62"/>
      <c r="E24" s="96" t="s">
        <v>896</v>
      </c>
      <c r="F24" s="96">
        <v>9</v>
      </c>
      <c r="G24" s="421"/>
      <c r="H24" s="428">
        <v>0.08</v>
      </c>
      <c r="I24" s="98">
        <f t="shared" si="0"/>
        <v>0</v>
      </c>
      <c r="J24" s="98">
        <f t="shared" si="1"/>
        <v>0</v>
      </c>
    </row>
    <row r="25" spans="1:10" ht="24.95" customHeight="1">
      <c r="A25" s="508" t="s">
        <v>897</v>
      </c>
      <c r="B25" s="429" t="s">
        <v>898</v>
      </c>
      <c r="C25" s="52"/>
      <c r="D25" s="71"/>
      <c r="E25" s="430" t="s">
        <v>899</v>
      </c>
      <c r="F25" s="435">
        <v>1</v>
      </c>
      <c r="G25" s="73"/>
      <c r="H25" s="74">
        <v>0.08</v>
      </c>
      <c r="I25" s="432">
        <f t="shared" si="0"/>
        <v>0</v>
      </c>
      <c r="J25" s="432">
        <f t="shared" si="1"/>
        <v>0</v>
      </c>
    </row>
    <row r="26" spans="1:10" ht="24.95" customHeight="1">
      <c r="A26" s="508" t="s">
        <v>900</v>
      </c>
      <c r="B26" s="422" t="s">
        <v>901</v>
      </c>
      <c r="C26" s="423"/>
      <c r="D26" s="62"/>
      <c r="E26" s="96" t="s">
        <v>902</v>
      </c>
      <c r="F26" s="96">
        <v>20</v>
      </c>
      <c r="G26" s="421"/>
      <c r="H26" s="428">
        <v>0.08</v>
      </c>
      <c r="I26" s="98">
        <f t="shared" si="0"/>
        <v>0</v>
      </c>
      <c r="J26" s="98">
        <f t="shared" si="1"/>
        <v>0</v>
      </c>
    </row>
    <row r="27" spans="1:10" ht="24.95" customHeight="1">
      <c r="A27" s="508" t="s">
        <v>903</v>
      </c>
      <c r="B27" s="422" t="s">
        <v>904</v>
      </c>
      <c r="C27" s="423"/>
      <c r="D27" s="62"/>
      <c r="E27" s="96" t="s">
        <v>905</v>
      </c>
      <c r="F27" s="96">
        <v>4</v>
      </c>
      <c r="G27" s="421"/>
      <c r="H27" s="428">
        <v>0.08</v>
      </c>
      <c r="I27" s="98">
        <f t="shared" si="0"/>
        <v>0</v>
      </c>
      <c r="J27" s="98">
        <f t="shared" si="1"/>
        <v>0</v>
      </c>
    </row>
    <row r="28" spans="1:10" ht="24.95" customHeight="1">
      <c r="A28" s="508" t="s">
        <v>906</v>
      </c>
      <c r="B28" s="422" t="s">
        <v>907</v>
      </c>
      <c r="C28" s="423"/>
      <c r="D28" s="62"/>
      <c r="E28" s="96" t="s">
        <v>908</v>
      </c>
      <c r="F28" s="96">
        <v>4</v>
      </c>
      <c r="G28" s="421"/>
      <c r="H28" s="428">
        <v>0.08</v>
      </c>
      <c r="I28" s="98">
        <f t="shared" si="0"/>
        <v>0</v>
      </c>
      <c r="J28" s="98">
        <f t="shared" si="1"/>
        <v>0</v>
      </c>
    </row>
    <row r="29" spans="1:10" ht="24.95" customHeight="1">
      <c r="A29" s="508" t="s">
        <v>909</v>
      </c>
      <c r="B29" s="422" t="s">
        <v>910</v>
      </c>
      <c r="C29" s="423"/>
      <c r="D29" s="62"/>
      <c r="E29" s="96" t="s">
        <v>911</v>
      </c>
      <c r="F29" s="96">
        <v>3</v>
      </c>
      <c r="G29" s="421"/>
      <c r="H29" s="428">
        <v>0.08</v>
      </c>
      <c r="I29" s="98">
        <f t="shared" si="0"/>
        <v>0</v>
      </c>
      <c r="J29" s="98">
        <f t="shared" si="1"/>
        <v>0</v>
      </c>
    </row>
    <row r="30" spans="1:10" ht="24.95" customHeight="1">
      <c r="A30" s="508" t="s">
        <v>912</v>
      </c>
      <c r="B30" s="422" t="s">
        <v>913</v>
      </c>
      <c r="C30" s="423"/>
      <c r="D30" s="62"/>
      <c r="E30" s="96" t="s">
        <v>914</v>
      </c>
      <c r="F30" s="96">
        <v>9</v>
      </c>
      <c r="G30" s="421"/>
      <c r="H30" s="428">
        <v>0.08</v>
      </c>
      <c r="I30" s="98">
        <f t="shared" si="0"/>
        <v>0</v>
      </c>
      <c r="J30" s="98">
        <f t="shared" si="1"/>
        <v>0</v>
      </c>
    </row>
    <row r="31" spans="1:10" ht="22.5" customHeight="1">
      <c r="A31" s="508" t="s">
        <v>915</v>
      </c>
      <c r="B31" s="422" t="s">
        <v>916</v>
      </c>
      <c r="C31" s="423"/>
      <c r="D31" s="62"/>
      <c r="E31" s="96" t="s">
        <v>917</v>
      </c>
      <c r="F31" s="96">
        <v>2</v>
      </c>
      <c r="G31" s="421"/>
      <c r="H31" s="428">
        <v>0.08</v>
      </c>
      <c r="I31" s="98">
        <f t="shared" si="0"/>
        <v>0</v>
      </c>
      <c r="J31" s="98">
        <f t="shared" si="1"/>
        <v>0</v>
      </c>
    </row>
    <row r="32" spans="1:10" ht="24.95" customHeight="1">
      <c r="A32" s="508" t="s">
        <v>918</v>
      </c>
      <c r="B32" s="422" t="s">
        <v>919</v>
      </c>
      <c r="C32" s="423"/>
      <c r="D32" s="62"/>
      <c r="E32" s="96" t="s">
        <v>920</v>
      </c>
      <c r="F32" s="96">
        <v>25</v>
      </c>
      <c r="G32" s="421"/>
      <c r="H32" s="428">
        <v>0.08</v>
      </c>
      <c r="I32" s="98">
        <f t="shared" si="0"/>
        <v>0</v>
      </c>
      <c r="J32" s="98">
        <f t="shared" si="1"/>
        <v>0</v>
      </c>
    </row>
    <row r="33" spans="1:10" ht="24.95" customHeight="1">
      <c r="A33" s="508" t="s">
        <v>921</v>
      </c>
      <c r="B33" s="422" t="s">
        <v>922</v>
      </c>
      <c r="C33" s="423"/>
      <c r="D33" s="62"/>
      <c r="E33" s="96" t="s">
        <v>511</v>
      </c>
      <c r="F33" s="96">
        <v>2</v>
      </c>
      <c r="G33" s="421"/>
      <c r="H33" s="428">
        <v>0.08</v>
      </c>
      <c r="I33" s="98">
        <f t="shared" si="0"/>
        <v>0</v>
      </c>
      <c r="J33" s="98">
        <f t="shared" si="1"/>
        <v>0</v>
      </c>
    </row>
    <row r="34" spans="1:10" ht="24.95" customHeight="1">
      <c r="A34" s="508" t="s">
        <v>923</v>
      </c>
      <c r="B34" s="422" t="s">
        <v>924</v>
      </c>
      <c r="C34" s="423"/>
      <c r="D34" s="62"/>
      <c r="E34" s="96" t="s">
        <v>511</v>
      </c>
      <c r="F34" s="96">
        <v>2</v>
      </c>
      <c r="G34" s="421"/>
      <c r="H34" s="428">
        <v>0.08</v>
      </c>
      <c r="I34" s="98">
        <f t="shared" si="0"/>
        <v>0</v>
      </c>
      <c r="J34" s="98">
        <f t="shared" si="1"/>
        <v>0</v>
      </c>
    </row>
    <row r="35" spans="1:10" ht="24.95" customHeight="1">
      <c r="A35" s="508" t="s">
        <v>925</v>
      </c>
      <c r="B35" s="422" t="s">
        <v>926</v>
      </c>
      <c r="C35" s="423"/>
      <c r="D35" s="62"/>
      <c r="E35" s="96" t="s">
        <v>927</v>
      </c>
      <c r="F35" s="96">
        <v>20</v>
      </c>
      <c r="G35" s="421"/>
      <c r="H35" s="428">
        <v>0.08</v>
      </c>
      <c r="I35" s="100">
        <f t="shared" si="0"/>
        <v>0</v>
      </c>
      <c r="J35" s="100">
        <f t="shared" si="1"/>
        <v>0</v>
      </c>
    </row>
    <row r="36" spans="1:10" ht="24.95" customHeight="1">
      <c r="A36" s="508" t="s">
        <v>928</v>
      </c>
      <c r="B36" s="422" t="s">
        <v>929</v>
      </c>
      <c r="C36" s="423"/>
      <c r="D36" s="62"/>
      <c r="E36" s="96" t="s">
        <v>930</v>
      </c>
      <c r="F36" s="96">
        <v>20</v>
      </c>
      <c r="G36" s="421"/>
      <c r="H36" s="428">
        <v>0.08</v>
      </c>
      <c r="I36" s="98">
        <f t="shared" si="0"/>
        <v>0</v>
      </c>
      <c r="J36" s="98">
        <f t="shared" si="1"/>
        <v>0</v>
      </c>
    </row>
    <row r="37" spans="1:10" ht="24.95" customHeight="1">
      <c r="A37" s="508" t="s">
        <v>931</v>
      </c>
      <c r="B37" s="422" t="s">
        <v>932</v>
      </c>
      <c r="C37" s="423"/>
      <c r="D37" s="62"/>
      <c r="E37" s="96" t="s">
        <v>933</v>
      </c>
      <c r="F37" s="96">
        <v>30</v>
      </c>
      <c r="G37" s="421"/>
      <c r="H37" s="428">
        <v>0.08</v>
      </c>
      <c r="I37" s="98">
        <f t="shared" si="0"/>
        <v>0</v>
      </c>
      <c r="J37" s="98">
        <f t="shared" si="1"/>
        <v>0</v>
      </c>
    </row>
    <row r="38" spans="1:10" ht="24.95" customHeight="1">
      <c r="A38" s="508" t="s">
        <v>934</v>
      </c>
      <c r="B38" s="422" t="s">
        <v>935</v>
      </c>
      <c r="C38" s="423"/>
      <c r="D38" s="62"/>
      <c r="E38" s="96" t="s">
        <v>936</v>
      </c>
      <c r="F38" s="96">
        <v>2</v>
      </c>
      <c r="G38" s="421"/>
      <c r="H38" s="428">
        <v>0.08</v>
      </c>
      <c r="I38" s="98">
        <f t="shared" si="0"/>
        <v>0</v>
      </c>
      <c r="J38" s="98">
        <f t="shared" si="1"/>
        <v>0</v>
      </c>
    </row>
    <row r="39" spans="1:10" ht="24.95" customHeight="1">
      <c r="A39" s="508" t="s">
        <v>937</v>
      </c>
      <c r="B39" s="422" t="s">
        <v>938</v>
      </c>
      <c r="C39" s="423"/>
      <c r="D39" s="62"/>
      <c r="E39" s="96" t="s">
        <v>936</v>
      </c>
      <c r="F39" s="96">
        <v>6</v>
      </c>
      <c r="G39" s="421"/>
      <c r="H39" s="428">
        <v>0.08</v>
      </c>
      <c r="I39" s="98">
        <f t="shared" si="0"/>
        <v>0</v>
      </c>
      <c r="J39" s="98">
        <f t="shared" si="1"/>
        <v>0</v>
      </c>
    </row>
    <row r="40" spans="1:10" ht="24.95" customHeight="1">
      <c r="A40" s="508" t="s">
        <v>939</v>
      </c>
      <c r="B40" s="422" t="s">
        <v>940</v>
      </c>
      <c r="C40" s="423"/>
      <c r="D40" s="62"/>
      <c r="E40" s="96" t="s">
        <v>936</v>
      </c>
      <c r="F40" s="96">
        <v>2</v>
      </c>
      <c r="G40" s="421"/>
      <c r="H40" s="428">
        <v>0.08</v>
      </c>
      <c r="I40" s="98">
        <f t="shared" si="0"/>
        <v>0</v>
      </c>
      <c r="J40" s="98">
        <f t="shared" si="1"/>
        <v>0</v>
      </c>
    </row>
    <row r="41" spans="1:10" ht="24.95" customHeight="1">
      <c r="A41" s="508" t="s">
        <v>941</v>
      </c>
      <c r="B41" s="422" t="s">
        <v>942</v>
      </c>
      <c r="C41" s="423"/>
      <c r="D41" s="62"/>
      <c r="E41" s="96" t="s">
        <v>943</v>
      </c>
      <c r="F41" s="96">
        <v>4</v>
      </c>
      <c r="G41" s="421"/>
      <c r="H41" s="428">
        <v>0.08</v>
      </c>
      <c r="I41" s="98">
        <f t="shared" si="0"/>
        <v>0</v>
      </c>
      <c r="J41" s="98">
        <f t="shared" si="1"/>
        <v>0</v>
      </c>
    </row>
    <row r="42" spans="1:10" ht="24.95" customHeight="1">
      <c r="A42" s="508" t="s">
        <v>944</v>
      </c>
      <c r="B42" s="422" t="s">
        <v>945</v>
      </c>
      <c r="C42" s="423"/>
      <c r="D42" s="62"/>
      <c r="E42" s="96" t="s">
        <v>946</v>
      </c>
      <c r="F42" s="96">
        <v>6</v>
      </c>
      <c r="G42" s="421"/>
      <c r="H42" s="428">
        <v>0.08</v>
      </c>
      <c r="I42" s="98">
        <f t="shared" si="0"/>
        <v>0</v>
      </c>
      <c r="J42" s="98">
        <f t="shared" si="1"/>
        <v>0</v>
      </c>
    </row>
    <row r="43" spans="1:10" ht="24.95" customHeight="1">
      <c r="A43" s="508" t="s">
        <v>947</v>
      </c>
      <c r="B43" s="422" t="s">
        <v>948</v>
      </c>
      <c r="C43" s="423"/>
      <c r="D43" s="62"/>
      <c r="E43" s="96" t="s">
        <v>949</v>
      </c>
      <c r="F43" s="96">
        <v>3</v>
      </c>
      <c r="G43" s="421"/>
      <c r="H43" s="428">
        <v>0.08</v>
      </c>
      <c r="I43" s="98">
        <f t="shared" si="0"/>
        <v>0</v>
      </c>
      <c r="J43" s="98">
        <f t="shared" si="1"/>
        <v>0</v>
      </c>
    </row>
    <row r="44" spans="1:10" ht="24.95" customHeight="1">
      <c r="A44" s="508" t="s">
        <v>950</v>
      </c>
      <c r="B44" s="422" t="s">
        <v>951</v>
      </c>
      <c r="C44" s="423"/>
      <c r="D44" s="62"/>
      <c r="E44" s="96" t="s">
        <v>97</v>
      </c>
      <c r="F44" s="96">
        <v>3</v>
      </c>
      <c r="G44" s="421"/>
      <c r="H44" s="428">
        <v>0.08</v>
      </c>
      <c r="I44" s="98">
        <f t="shared" si="0"/>
        <v>0</v>
      </c>
      <c r="J44" s="98">
        <f t="shared" si="1"/>
        <v>0</v>
      </c>
    </row>
    <row r="45" spans="1:10" ht="24.95" customHeight="1">
      <c r="A45" s="508" t="s">
        <v>952</v>
      </c>
      <c r="B45" s="422" t="s">
        <v>953</v>
      </c>
      <c r="C45" s="423"/>
      <c r="D45" s="62"/>
      <c r="E45" s="96" t="s">
        <v>459</v>
      </c>
      <c r="F45" s="64">
        <v>5</v>
      </c>
      <c r="G45" s="421"/>
      <c r="H45" s="428">
        <v>0.08</v>
      </c>
      <c r="I45" s="98">
        <f t="shared" si="0"/>
        <v>0</v>
      </c>
      <c r="J45" s="98">
        <f t="shared" si="1"/>
        <v>0</v>
      </c>
    </row>
    <row r="46" spans="1:10" ht="24.95" customHeight="1">
      <c r="A46" s="508" t="s">
        <v>954</v>
      </c>
      <c r="B46" s="422" t="s">
        <v>955</v>
      </c>
      <c r="C46" s="423"/>
      <c r="D46" s="62"/>
      <c r="E46" s="96" t="s">
        <v>949</v>
      </c>
      <c r="F46" s="64">
        <v>15</v>
      </c>
      <c r="G46" s="421"/>
      <c r="H46" s="428">
        <v>0.08</v>
      </c>
      <c r="I46" s="98">
        <f t="shared" si="0"/>
        <v>0</v>
      </c>
      <c r="J46" s="98">
        <f t="shared" si="1"/>
        <v>0</v>
      </c>
    </row>
    <row r="47" spans="1:10" ht="24.95" customHeight="1">
      <c r="A47" s="508" t="s">
        <v>956</v>
      </c>
      <c r="B47" s="422" t="s">
        <v>957</v>
      </c>
      <c r="C47" s="423"/>
      <c r="D47" s="62"/>
      <c r="E47" s="96" t="s">
        <v>97</v>
      </c>
      <c r="F47" s="96">
        <v>8</v>
      </c>
      <c r="G47" s="421"/>
      <c r="H47" s="428">
        <v>0.08</v>
      </c>
      <c r="I47" s="98">
        <f t="shared" si="0"/>
        <v>0</v>
      </c>
      <c r="J47" s="98">
        <f t="shared" si="1"/>
        <v>0</v>
      </c>
    </row>
    <row r="48" spans="1:10" ht="24">
      <c r="A48" s="508" t="s">
        <v>958</v>
      </c>
      <c r="B48" s="422" t="s">
        <v>959</v>
      </c>
      <c r="C48" s="423"/>
      <c r="D48" s="62"/>
      <c r="E48" s="96" t="s">
        <v>960</v>
      </c>
      <c r="F48" s="96">
        <v>37</v>
      </c>
      <c r="G48" s="421"/>
      <c r="H48" s="428">
        <v>0.08</v>
      </c>
      <c r="I48" s="98">
        <f t="shared" si="0"/>
        <v>0</v>
      </c>
      <c r="J48" s="98">
        <f t="shared" si="1"/>
        <v>0</v>
      </c>
    </row>
    <row r="49" spans="1:10" ht="24">
      <c r="A49" s="508" t="s">
        <v>961</v>
      </c>
      <c r="B49" s="422" t="s">
        <v>959</v>
      </c>
      <c r="C49" s="423"/>
      <c r="D49" s="62"/>
      <c r="E49" s="96" t="s">
        <v>962</v>
      </c>
      <c r="F49" s="96">
        <v>84</v>
      </c>
      <c r="G49" s="421"/>
      <c r="H49" s="428">
        <v>0.08</v>
      </c>
      <c r="I49" s="98">
        <f t="shared" si="0"/>
        <v>0</v>
      </c>
      <c r="J49" s="98">
        <f t="shared" si="1"/>
        <v>0</v>
      </c>
    </row>
    <row r="50" spans="1:10" ht="24.95" customHeight="1">
      <c r="A50" s="508" t="s">
        <v>963</v>
      </c>
      <c r="B50" s="422" t="s">
        <v>964</v>
      </c>
      <c r="C50" s="423"/>
      <c r="D50" s="62"/>
      <c r="E50" s="96" t="s">
        <v>965</v>
      </c>
      <c r="F50" s="96">
        <v>15</v>
      </c>
      <c r="G50" s="421"/>
      <c r="H50" s="428">
        <v>0.08</v>
      </c>
      <c r="I50" s="98">
        <f t="shared" si="0"/>
        <v>0</v>
      </c>
      <c r="J50" s="98">
        <f t="shared" si="1"/>
        <v>0</v>
      </c>
    </row>
    <row r="51" spans="1:10" ht="24.95" customHeight="1">
      <c r="A51" s="508" t="s">
        <v>966</v>
      </c>
      <c r="B51" s="422" t="s">
        <v>967</v>
      </c>
      <c r="C51" s="423"/>
      <c r="D51" s="62"/>
      <c r="E51" s="96" t="s">
        <v>968</v>
      </c>
      <c r="F51" s="96">
        <v>3</v>
      </c>
      <c r="G51" s="421"/>
      <c r="H51" s="428">
        <v>0.08</v>
      </c>
      <c r="I51" s="98">
        <f t="shared" si="0"/>
        <v>0</v>
      </c>
      <c r="J51" s="98">
        <f t="shared" si="1"/>
        <v>0</v>
      </c>
    </row>
    <row r="52" spans="1:10" ht="24.95" customHeight="1">
      <c r="A52" s="508" t="s">
        <v>969</v>
      </c>
      <c r="B52" s="422" t="s">
        <v>970</v>
      </c>
      <c r="C52" s="423"/>
      <c r="D52" s="62"/>
      <c r="E52" s="96" t="s">
        <v>971</v>
      </c>
      <c r="F52" s="96">
        <v>45</v>
      </c>
      <c r="G52" s="421"/>
      <c r="H52" s="428">
        <v>0.08</v>
      </c>
      <c r="I52" s="98">
        <f t="shared" si="0"/>
        <v>0</v>
      </c>
      <c r="J52" s="98">
        <f t="shared" si="1"/>
        <v>0</v>
      </c>
    </row>
    <row r="53" spans="1:10" ht="24.95" customHeight="1">
      <c r="A53" s="508" t="s">
        <v>972</v>
      </c>
      <c r="B53" s="422" t="s">
        <v>973</v>
      </c>
      <c r="C53" s="423"/>
      <c r="D53" s="62"/>
      <c r="E53" s="96" t="s">
        <v>974</v>
      </c>
      <c r="F53" s="96">
        <v>12</v>
      </c>
      <c r="G53" s="421"/>
      <c r="H53" s="428">
        <v>0.08</v>
      </c>
      <c r="I53" s="98">
        <f t="shared" si="0"/>
        <v>0</v>
      </c>
      <c r="J53" s="98">
        <f t="shared" si="1"/>
        <v>0</v>
      </c>
    </row>
    <row r="54" spans="1:10" ht="24.95" customHeight="1">
      <c r="A54" s="508" t="s">
        <v>975</v>
      </c>
      <c r="B54" s="422" t="s">
        <v>976</v>
      </c>
      <c r="C54" s="423"/>
      <c r="D54" s="62"/>
      <c r="E54" s="96" t="s">
        <v>977</v>
      </c>
      <c r="F54" s="96">
        <v>6</v>
      </c>
      <c r="G54" s="421"/>
      <c r="H54" s="428">
        <v>0.08</v>
      </c>
      <c r="I54" s="98">
        <f t="shared" si="0"/>
        <v>0</v>
      </c>
      <c r="J54" s="98">
        <f t="shared" si="1"/>
        <v>0</v>
      </c>
    </row>
    <row r="55" spans="1:10" ht="24.95" customHeight="1">
      <c r="A55" s="508" t="s">
        <v>978</v>
      </c>
      <c r="B55" s="422" t="s">
        <v>979</v>
      </c>
      <c r="C55" s="423"/>
      <c r="D55" s="62"/>
      <c r="E55" s="96" t="s">
        <v>980</v>
      </c>
      <c r="F55" s="96">
        <v>8</v>
      </c>
      <c r="G55" s="421"/>
      <c r="H55" s="428">
        <v>0.08</v>
      </c>
      <c r="I55" s="98">
        <f t="shared" si="0"/>
        <v>0</v>
      </c>
      <c r="J55" s="98">
        <f t="shared" si="1"/>
        <v>0</v>
      </c>
    </row>
    <row r="56" spans="1:10" ht="24.95" customHeight="1">
      <c r="A56" s="508" t="s">
        <v>981</v>
      </c>
      <c r="B56" s="422" t="s">
        <v>982</v>
      </c>
      <c r="C56" s="423"/>
      <c r="D56" s="62"/>
      <c r="E56" s="96" t="s">
        <v>983</v>
      </c>
      <c r="F56" s="96">
        <v>2</v>
      </c>
      <c r="G56" s="421"/>
      <c r="H56" s="428">
        <v>0.08</v>
      </c>
      <c r="I56" s="98">
        <f t="shared" si="0"/>
        <v>0</v>
      </c>
      <c r="J56" s="98">
        <f t="shared" si="1"/>
        <v>0</v>
      </c>
    </row>
    <row r="57" spans="1:10" ht="24.95" customHeight="1">
      <c r="A57" s="508" t="s">
        <v>984</v>
      </c>
      <c r="B57" s="422" t="s">
        <v>985</v>
      </c>
      <c r="C57" s="423"/>
      <c r="D57" s="62"/>
      <c r="E57" s="96" t="s">
        <v>983</v>
      </c>
      <c r="F57" s="96">
        <v>2</v>
      </c>
      <c r="G57" s="421"/>
      <c r="H57" s="428">
        <v>0.08</v>
      </c>
      <c r="I57" s="98">
        <f t="shared" si="0"/>
        <v>0</v>
      </c>
      <c r="J57" s="98">
        <f t="shared" si="1"/>
        <v>0</v>
      </c>
    </row>
    <row r="58" spans="1:10" ht="24.95" customHeight="1">
      <c r="A58" s="508" t="s">
        <v>986</v>
      </c>
      <c r="B58" s="422" t="s">
        <v>987</v>
      </c>
      <c r="C58" s="423"/>
      <c r="D58" s="62"/>
      <c r="E58" s="96" t="s">
        <v>988</v>
      </c>
      <c r="F58" s="96">
        <v>40</v>
      </c>
      <c r="G58" s="421"/>
      <c r="H58" s="428">
        <v>0.08</v>
      </c>
      <c r="I58" s="98">
        <f t="shared" si="0"/>
        <v>0</v>
      </c>
      <c r="J58" s="98">
        <f t="shared" si="1"/>
        <v>0</v>
      </c>
    </row>
    <row r="59" spans="1:10" ht="24.95" customHeight="1">
      <c r="A59" s="508" t="s">
        <v>989</v>
      </c>
      <c r="B59" s="422" t="s">
        <v>990</v>
      </c>
      <c r="C59" s="423"/>
      <c r="D59" s="62"/>
      <c r="E59" s="96" t="s">
        <v>991</v>
      </c>
      <c r="F59" s="96">
        <v>8</v>
      </c>
      <c r="G59" s="421"/>
      <c r="H59" s="428">
        <v>0.08</v>
      </c>
      <c r="I59" s="98">
        <f t="shared" si="0"/>
        <v>0</v>
      </c>
      <c r="J59" s="98">
        <f t="shared" si="1"/>
        <v>0</v>
      </c>
    </row>
    <row r="60" spans="1:10" ht="24.95" customHeight="1">
      <c r="A60" s="508" t="s">
        <v>992</v>
      </c>
      <c r="B60" s="490" t="s">
        <v>993</v>
      </c>
      <c r="C60" s="52"/>
      <c r="D60" s="71"/>
      <c r="E60" s="72" t="s">
        <v>994</v>
      </c>
      <c r="F60" s="472">
        <v>2</v>
      </c>
      <c r="G60" s="421"/>
      <c r="H60" s="428">
        <v>0.08</v>
      </c>
      <c r="I60" s="98">
        <f t="shared" si="0"/>
        <v>0</v>
      </c>
      <c r="J60" s="98">
        <f t="shared" si="1"/>
        <v>0</v>
      </c>
    </row>
    <row r="61" spans="1:10" ht="24.95" customHeight="1">
      <c r="A61" s="508" t="s">
        <v>995</v>
      </c>
      <c r="B61" s="511" t="s">
        <v>996</v>
      </c>
      <c r="C61" s="423"/>
      <c r="D61" s="62"/>
      <c r="E61" s="427" t="s">
        <v>997</v>
      </c>
      <c r="F61" s="427">
        <v>20</v>
      </c>
      <c r="G61" s="421"/>
      <c r="H61" s="428">
        <v>0.08</v>
      </c>
      <c r="I61" s="98">
        <f t="shared" si="0"/>
        <v>0</v>
      </c>
      <c r="J61" s="98">
        <f t="shared" si="1"/>
        <v>0</v>
      </c>
    </row>
    <row r="62" spans="1:10" ht="24.95" customHeight="1">
      <c r="A62" s="508" t="s">
        <v>998</v>
      </c>
      <c r="B62" s="422" t="s">
        <v>999</v>
      </c>
      <c r="C62" s="423"/>
      <c r="D62" s="62"/>
      <c r="E62" s="96" t="s">
        <v>902</v>
      </c>
      <c r="F62" s="96">
        <v>70</v>
      </c>
      <c r="G62" s="421"/>
      <c r="H62" s="428">
        <v>0.08</v>
      </c>
      <c r="I62" s="98">
        <f t="shared" si="0"/>
        <v>0</v>
      </c>
      <c r="J62" s="98">
        <f t="shared" si="1"/>
        <v>0</v>
      </c>
    </row>
    <row r="63" spans="1:10" ht="24.95" customHeight="1">
      <c r="A63" s="508" t="s">
        <v>1000</v>
      </c>
      <c r="B63" s="422" t="s">
        <v>1001</v>
      </c>
      <c r="C63" s="423"/>
      <c r="D63" s="62"/>
      <c r="E63" s="96" t="s">
        <v>1002</v>
      </c>
      <c r="F63" s="96">
        <v>2</v>
      </c>
      <c r="G63" s="421"/>
      <c r="H63" s="428">
        <v>0.08</v>
      </c>
      <c r="I63" s="98">
        <f t="shared" si="0"/>
        <v>0</v>
      </c>
      <c r="J63" s="98">
        <f t="shared" si="1"/>
        <v>0</v>
      </c>
    </row>
    <row r="64" spans="1:10" ht="24.95" customHeight="1">
      <c r="A64" s="508" t="s">
        <v>1003</v>
      </c>
      <c r="B64" s="429" t="s">
        <v>1004</v>
      </c>
      <c r="C64" s="52"/>
      <c r="D64" s="71"/>
      <c r="E64" s="430" t="s">
        <v>1005</v>
      </c>
      <c r="F64" s="435">
        <v>1</v>
      </c>
      <c r="G64" s="73"/>
      <c r="H64" s="74">
        <v>0.08</v>
      </c>
      <c r="I64" s="432">
        <f t="shared" si="0"/>
        <v>0</v>
      </c>
      <c r="J64" s="432">
        <f t="shared" si="1"/>
        <v>0</v>
      </c>
    </row>
    <row r="65" spans="1:10" ht="24.95" customHeight="1">
      <c r="A65" s="508" t="s">
        <v>1006</v>
      </c>
      <c r="B65" s="490" t="s">
        <v>1007</v>
      </c>
      <c r="C65" s="52"/>
      <c r="D65" s="71"/>
      <c r="E65" s="72" t="s">
        <v>1008</v>
      </c>
      <c r="F65" s="472">
        <v>3</v>
      </c>
      <c r="G65" s="421"/>
      <c r="H65" s="428">
        <v>0.08</v>
      </c>
      <c r="I65" s="98">
        <f t="shared" si="0"/>
        <v>0</v>
      </c>
      <c r="J65" s="98">
        <f t="shared" si="1"/>
        <v>0</v>
      </c>
    </row>
    <row r="66" spans="1:10" ht="24.95" customHeight="1">
      <c r="A66" s="508" t="s">
        <v>1009</v>
      </c>
      <c r="B66" s="422" t="s">
        <v>1010</v>
      </c>
      <c r="C66" s="423"/>
      <c r="D66" s="62"/>
      <c r="E66" s="96" t="s">
        <v>1011</v>
      </c>
      <c r="F66" s="96">
        <v>2</v>
      </c>
      <c r="G66" s="421"/>
      <c r="H66" s="428">
        <v>0.08</v>
      </c>
      <c r="I66" s="98">
        <f t="shared" si="0"/>
        <v>0</v>
      </c>
      <c r="J66" s="98">
        <f t="shared" si="1"/>
        <v>0</v>
      </c>
    </row>
    <row r="67" spans="1:10" ht="24.95" customHeight="1">
      <c r="A67" s="508" t="s">
        <v>1012</v>
      </c>
      <c r="B67" s="422" t="s">
        <v>1013</v>
      </c>
      <c r="C67" s="423"/>
      <c r="D67" s="62"/>
      <c r="E67" s="96" t="s">
        <v>1014</v>
      </c>
      <c r="F67" s="96">
        <v>10</v>
      </c>
      <c r="G67" s="421"/>
      <c r="H67" s="428">
        <v>0.08</v>
      </c>
      <c r="I67" s="98">
        <f t="shared" si="0"/>
        <v>0</v>
      </c>
      <c r="J67" s="98">
        <f t="shared" si="1"/>
        <v>0</v>
      </c>
    </row>
    <row r="68" spans="1:10" ht="24.95" customHeight="1">
      <c r="A68" s="508" t="s">
        <v>1015</v>
      </c>
      <c r="B68" s="490" t="s">
        <v>1016</v>
      </c>
      <c r="C68" s="52"/>
      <c r="D68" s="71"/>
      <c r="E68" s="72" t="s">
        <v>1017</v>
      </c>
      <c r="F68" s="472">
        <v>1</v>
      </c>
      <c r="G68" s="421"/>
      <c r="H68" s="428">
        <v>0.08</v>
      </c>
      <c r="I68" s="98">
        <f t="shared" si="0"/>
        <v>0</v>
      </c>
      <c r="J68" s="98">
        <f t="shared" si="1"/>
        <v>0</v>
      </c>
    </row>
    <row r="69" spans="1:10" ht="24.95" customHeight="1">
      <c r="A69" s="508" t="s">
        <v>1018</v>
      </c>
      <c r="B69" s="422" t="s">
        <v>1019</v>
      </c>
      <c r="C69" s="423"/>
      <c r="D69" s="62"/>
      <c r="E69" s="96" t="s">
        <v>1020</v>
      </c>
      <c r="F69" s="96">
        <v>2</v>
      </c>
      <c r="G69" s="421"/>
      <c r="H69" s="428">
        <v>0.08</v>
      </c>
      <c r="I69" s="98">
        <f t="shared" si="0"/>
        <v>0</v>
      </c>
      <c r="J69" s="98">
        <f t="shared" si="1"/>
        <v>0</v>
      </c>
    </row>
    <row r="70" spans="1:10" ht="24.95" customHeight="1">
      <c r="A70" s="508" t="s">
        <v>1021</v>
      </c>
      <c r="B70" s="422" t="s">
        <v>1022</v>
      </c>
      <c r="C70" s="423"/>
      <c r="D70" s="62"/>
      <c r="E70" s="96" t="s">
        <v>1023</v>
      </c>
      <c r="F70" s="96">
        <v>260</v>
      </c>
      <c r="G70" s="421"/>
      <c r="H70" s="428">
        <v>0.08</v>
      </c>
      <c r="I70" s="98">
        <f t="shared" si="0"/>
        <v>0</v>
      </c>
      <c r="J70" s="98">
        <f t="shared" si="1"/>
        <v>0</v>
      </c>
    </row>
    <row r="71" spans="1:10" ht="24.95" customHeight="1">
      <c r="A71" s="508" t="s">
        <v>1024</v>
      </c>
      <c r="B71" s="512" t="s">
        <v>1025</v>
      </c>
      <c r="C71" s="513"/>
      <c r="D71" s="513"/>
      <c r="E71" s="514" t="s">
        <v>1026</v>
      </c>
      <c r="F71" s="514">
        <v>30</v>
      </c>
      <c r="G71" s="515"/>
      <c r="H71" s="516">
        <v>0.08</v>
      </c>
      <c r="I71" s="517">
        <f t="shared" si="0"/>
        <v>0</v>
      </c>
      <c r="J71" s="517">
        <f t="shared" si="1"/>
        <v>0</v>
      </c>
    </row>
    <row r="72" spans="1:10" ht="24.95" customHeight="1">
      <c r="A72" s="508" t="s">
        <v>1027</v>
      </c>
      <c r="B72" s="429" t="s">
        <v>1028</v>
      </c>
      <c r="C72" s="52"/>
      <c r="D72" s="71"/>
      <c r="E72" s="430" t="s">
        <v>1029</v>
      </c>
      <c r="F72" s="435">
        <v>12</v>
      </c>
      <c r="G72" s="73"/>
      <c r="H72" s="74">
        <v>0.08</v>
      </c>
      <c r="I72" s="432">
        <f t="shared" si="0"/>
        <v>0</v>
      </c>
      <c r="J72" s="432">
        <f t="shared" si="1"/>
        <v>0</v>
      </c>
    </row>
    <row r="73" spans="1:10" ht="24.95" customHeight="1">
      <c r="A73" s="508" t="s">
        <v>1030</v>
      </c>
      <c r="B73" s="422" t="s">
        <v>1031</v>
      </c>
      <c r="C73" s="423"/>
      <c r="D73" s="62"/>
      <c r="E73" s="96" t="s">
        <v>1032</v>
      </c>
      <c r="F73" s="64">
        <v>25</v>
      </c>
      <c r="G73" s="518"/>
      <c r="H73" s="66">
        <v>0.08</v>
      </c>
      <c r="I73" s="519">
        <f t="shared" si="0"/>
        <v>0</v>
      </c>
      <c r="J73" s="519">
        <f t="shared" si="1"/>
        <v>0</v>
      </c>
    </row>
    <row r="74" spans="1:10" ht="24.95" customHeight="1">
      <c r="A74" s="508" t="s">
        <v>1033</v>
      </c>
      <c r="B74" s="422" t="s">
        <v>1034</v>
      </c>
      <c r="C74" s="423"/>
      <c r="D74" s="62"/>
      <c r="E74" s="96" t="s">
        <v>1035</v>
      </c>
      <c r="F74" s="96">
        <v>2</v>
      </c>
      <c r="G74" s="421"/>
      <c r="H74" s="428">
        <v>0.08</v>
      </c>
      <c r="I74" s="98">
        <f t="shared" si="0"/>
        <v>0</v>
      </c>
      <c r="J74" s="98">
        <f t="shared" si="1"/>
        <v>0</v>
      </c>
    </row>
    <row r="75" spans="1:10" ht="24.95" customHeight="1">
      <c r="A75" s="508" t="s">
        <v>1036</v>
      </c>
      <c r="B75" s="422" t="s">
        <v>1037</v>
      </c>
      <c r="C75" s="423"/>
      <c r="D75" s="62"/>
      <c r="E75" s="96" t="s">
        <v>1035</v>
      </c>
      <c r="F75" s="96">
        <v>2</v>
      </c>
      <c r="G75" s="421"/>
      <c r="H75" s="428">
        <v>0.08</v>
      </c>
      <c r="I75" s="98">
        <f t="shared" si="0"/>
        <v>0</v>
      </c>
      <c r="J75" s="98">
        <f t="shared" si="1"/>
        <v>0</v>
      </c>
    </row>
    <row r="76" spans="1:10" ht="24.95" customHeight="1">
      <c r="A76" s="508" t="s">
        <v>1038</v>
      </c>
      <c r="B76" s="422" t="s">
        <v>1039</v>
      </c>
      <c r="C76" s="423"/>
      <c r="D76" s="62"/>
      <c r="E76" s="96" t="s">
        <v>1040</v>
      </c>
      <c r="F76" s="96">
        <v>3</v>
      </c>
      <c r="G76" s="421"/>
      <c r="H76" s="428">
        <v>0.08</v>
      </c>
      <c r="I76" s="98">
        <f t="shared" si="0"/>
        <v>0</v>
      </c>
      <c r="J76" s="98">
        <f t="shared" si="1"/>
        <v>0</v>
      </c>
    </row>
    <row r="77" spans="1:10" ht="24.95" customHeight="1">
      <c r="A77" s="508" t="s">
        <v>1041</v>
      </c>
      <c r="B77" s="422" t="s">
        <v>1042</v>
      </c>
      <c r="C77" s="423"/>
      <c r="D77" s="62"/>
      <c r="E77" s="96" t="s">
        <v>1043</v>
      </c>
      <c r="F77" s="96">
        <v>7</v>
      </c>
      <c r="G77" s="421"/>
      <c r="H77" s="428">
        <v>0.08</v>
      </c>
      <c r="I77" s="98">
        <f t="shared" si="0"/>
        <v>0</v>
      </c>
      <c r="J77" s="98">
        <f t="shared" si="1"/>
        <v>0</v>
      </c>
    </row>
    <row r="78" spans="1:10" ht="24.95" customHeight="1">
      <c r="A78" s="508" t="s">
        <v>1044</v>
      </c>
      <c r="B78" s="422" t="s">
        <v>1045</v>
      </c>
      <c r="C78" s="423"/>
      <c r="D78" s="62"/>
      <c r="E78" s="96" t="s">
        <v>1046</v>
      </c>
      <c r="F78" s="96">
        <v>4</v>
      </c>
      <c r="G78" s="421"/>
      <c r="H78" s="428">
        <v>0.08</v>
      </c>
      <c r="I78" s="98">
        <f t="shared" si="0"/>
        <v>0</v>
      </c>
      <c r="J78" s="98">
        <f t="shared" si="1"/>
        <v>0</v>
      </c>
    </row>
    <row r="79" spans="1:10" ht="24.95" customHeight="1">
      <c r="A79" s="508" t="s">
        <v>1047</v>
      </c>
      <c r="B79" s="422" t="s">
        <v>1048</v>
      </c>
      <c r="C79" s="423"/>
      <c r="D79" s="62"/>
      <c r="E79" s="96" t="s">
        <v>1049</v>
      </c>
      <c r="F79" s="96">
        <v>4</v>
      </c>
      <c r="G79" s="421"/>
      <c r="H79" s="428">
        <v>0.08</v>
      </c>
      <c r="I79" s="98">
        <f t="shared" si="0"/>
        <v>0</v>
      </c>
      <c r="J79" s="98">
        <f t="shared" si="1"/>
        <v>0</v>
      </c>
    </row>
    <row r="80" spans="1:10" ht="24.95" customHeight="1">
      <c r="A80" s="508" t="s">
        <v>1050</v>
      </c>
      <c r="B80" s="422" t="s">
        <v>1051</v>
      </c>
      <c r="C80" s="423"/>
      <c r="D80" s="62"/>
      <c r="E80" s="96" t="s">
        <v>1052</v>
      </c>
      <c r="F80" s="96">
        <v>3</v>
      </c>
      <c r="G80" s="421"/>
      <c r="H80" s="428">
        <v>0.08</v>
      </c>
      <c r="I80" s="98">
        <f t="shared" si="0"/>
        <v>0</v>
      </c>
      <c r="J80" s="98">
        <f t="shared" si="1"/>
        <v>0</v>
      </c>
    </row>
    <row r="81" spans="1:10" ht="24.95" customHeight="1">
      <c r="A81" s="508" t="s">
        <v>1053</v>
      </c>
      <c r="B81" s="422" t="s">
        <v>1054</v>
      </c>
      <c r="C81" s="423"/>
      <c r="D81" s="62"/>
      <c r="E81" s="96" t="s">
        <v>1055</v>
      </c>
      <c r="F81" s="96">
        <v>7</v>
      </c>
      <c r="G81" s="421"/>
      <c r="H81" s="428">
        <v>0.08</v>
      </c>
      <c r="I81" s="98">
        <f t="shared" si="0"/>
        <v>0</v>
      </c>
      <c r="J81" s="98">
        <f t="shared" si="1"/>
        <v>0</v>
      </c>
    </row>
    <row r="82" spans="1:10" ht="24.95" customHeight="1">
      <c r="A82" s="508" t="s">
        <v>1056</v>
      </c>
      <c r="B82" s="511" t="s">
        <v>1057</v>
      </c>
      <c r="C82" s="423"/>
      <c r="D82" s="62"/>
      <c r="E82" s="427" t="s">
        <v>1058</v>
      </c>
      <c r="F82" s="427">
        <v>2</v>
      </c>
      <c r="G82" s="421"/>
      <c r="H82" s="428">
        <v>0.08</v>
      </c>
      <c r="I82" s="98">
        <f t="shared" si="0"/>
        <v>0</v>
      </c>
      <c r="J82" s="98">
        <f t="shared" si="1"/>
        <v>0</v>
      </c>
    </row>
    <row r="83" spans="1:10" ht="24.95" customHeight="1">
      <c r="A83" s="508" t="s">
        <v>1059</v>
      </c>
      <c r="B83" s="490" t="s">
        <v>1060</v>
      </c>
      <c r="C83" s="52"/>
      <c r="D83" s="71"/>
      <c r="E83" s="72" t="s">
        <v>1061</v>
      </c>
      <c r="F83" s="472">
        <v>6</v>
      </c>
      <c r="G83" s="421"/>
      <c r="H83" s="428">
        <v>0.08</v>
      </c>
      <c r="I83" s="100">
        <f t="shared" si="0"/>
        <v>0</v>
      </c>
      <c r="J83" s="100">
        <f>ROUND((I83+I83*H83),2)</f>
        <v>0</v>
      </c>
    </row>
    <row r="84" spans="1:10" ht="24.95" customHeight="1">
      <c r="A84" s="508" t="s">
        <v>1062</v>
      </c>
      <c r="B84" s="422" t="s">
        <v>1063</v>
      </c>
      <c r="C84" s="423"/>
      <c r="D84" s="62"/>
      <c r="E84" s="96" t="s">
        <v>1064</v>
      </c>
      <c r="F84" s="96">
        <v>60</v>
      </c>
      <c r="G84" s="421"/>
      <c r="H84" s="428">
        <v>0.08</v>
      </c>
      <c r="I84" s="98">
        <f t="shared" si="0"/>
        <v>0</v>
      </c>
      <c r="J84" s="98">
        <f t="shared" ref="J84:J106" si="2">ROUND((I84+(I84*H84)),2)</f>
        <v>0</v>
      </c>
    </row>
    <row r="85" spans="1:10" ht="24.95" customHeight="1">
      <c r="A85" s="508" t="s">
        <v>1065</v>
      </c>
      <c r="B85" s="422" t="s">
        <v>1066</v>
      </c>
      <c r="C85" s="423"/>
      <c r="D85" s="62"/>
      <c r="E85" s="96" t="s">
        <v>1035</v>
      </c>
      <c r="F85" s="96">
        <v>5</v>
      </c>
      <c r="G85" s="421"/>
      <c r="H85" s="428">
        <v>0.08</v>
      </c>
      <c r="I85" s="98">
        <f t="shared" si="0"/>
        <v>0</v>
      </c>
      <c r="J85" s="98">
        <f t="shared" si="2"/>
        <v>0</v>
      </c>
    </row>
    <row r="86" spans="1:10" ht="24.95" customHeight="1">
      <c r="A86" s="508" t="s">
        <v>1067</v>
      </c>
      <c r="B86" s="422" t="s">
        <v>1068</v>
      </c>
      <c r="C86" s="423"/>
      <c r="D86" s="62"/>
      <c r="E86" s="96" t="s">
        <v>1069</v>
      </c>
      <c r="F86" s="96">
        <v>10</v>
      </c>
      <c r="G86" s="421"/>
      <c r="H86" s="428">
        <v>0.08</v>
      </c>
      <c r="I86" s="98">
        <f t="shared" si="0"/>
        <v>0</v>
      </c>
      <c r="J86" s="98">
        <f t="shared" si="2"/>
        <v>0</v>
      </c>
    </row>
    <row r="87" spans="1:10" ht="24.95" customHeight="1">
      <c r="A87" s="508" t="s">
        <v>1070</v>
      </c>
      <c r="B87" s="422" t="s">
        <v>1071</v>
      </c>
      <c r="C87" s="423"/>
      <c r="D87" s="62"/>
      <c r="E87" s="96" t="s">
        <v>1072</v>
      </c>
      <c r="F87" s="96">
        <v>15</v>
      </c>
      <c r="G87" s="421"/>
      <c r="H87" s="428">
        <v>0.08</v>
      </c>
      <c r="I87" s="98">
        <f t="shared" si="0"/>
        <v>0</v>
      </c>
      <c r="J87" s="98">
        <f t="shared" si="2"/>
        <v>0</v>
      </c>
    </row>
    <row r="88" spans="1:10" ht="24.95" customHeight="1">
      <c r="A88" s="508" t="s">
        <v>1073</v>
      </c>
      <c r="B88" s="422" t="s">
        <v>1074</v>
      </c>
      <c r="C88" s="423"/>
      <c r="D88" s="62"/>
      <c r="E88" s="96" t="s">
        <v>1075</v>
      </c>
      <c r="F88" s="96">
        <v>60</v>
      </c>
      <c r="G88" s="421"/>
      <c r="H88" s="428">
        <v>0.08</v>
      </c>
      <c r="I88" s="98">
        <f t="shared" si="0"/>
        <v>0</v>
      </c>
      <c r="J88" s="98">
        <f t="shared" si="2"/>
        <v>0</v>
      </c>
    </row>
    <row r="89" spans="1:10" ht="24.95" customHeight="1">
      <c r="A89" s="508" t="s">
        <v>1076</v>
      </c>
      <c r="B89" s="429" t="s">
        <v>1077</v>
      </c>
      <c r="C89" s="52"/>
      <c r="D89" s="53"/>
      <c r="E89" s="430" t="s">
        <v>1078</v>
      </c>
      <c r="F89" s="435">
        <v>1</v>
      </c>
      <c r="G89" s="421"/>
      <c r="H89" s="48">
        <v>0.08</v>
      </c>
      <c r="I89" s="368">
        <f t="shared" si="0"/>
        <v>0</v>
      </c>
      <c r="J89" s="368">
        <f t="shared" si="2"/>
        <v>0</v>
      </c>
    </row>
    <row r="90" spans="1:10" ht="24.95" customHeight="1">
      <c r="A90" s="508" t="s">
        <v>1079</v>
      </c>
      <c r="B90" s="429" t="s">
        <v>1077</v>
      </c>
      <c r="C90" s="52"/>
      <c r="D90" s="53"/>
      <c r="E90" s="430" t="s">
        <v>1080</v>
      </c>
      <c r="F90" s="435">
        <v>9</v>
      </c>
      <c r="G90" s="421"/>
      <c r="H90" s="48">
        <v>0.08</v>
      </c>
      <c r="I90" s="368">
        <f t="shared" si="0"/>
        <v>0</v>
      </c>
      <c r="J90" s="368">
        <f t="shared" si="2"/>
        <v>0</v>
      </c>
    </row>
    <row r="91" spans="1:10" ht="24.95" customHeight="1">
      <c r="A91" s="508" t="s">
        <v>1081</v>
      </c>
      <c r="B91" s="422" t="s">
        <v>1082</v>
      </c>
      <c r="C91" s="423"/>
      <c r="D91" s="62"/>
      <c r="E91" s="96" t="s">
        <v>1023</v>
      </c>
      <c r="F91" s="96">
        <v>20</v>
      </c>
      <c r="G91" s="421"/>
      <c r="H91" s="428">
        <v>0.08</v>
      </c>
      <c r="I91" s="98">
        <f t="shared" si="0"/>
        <v>0</v>
      </c>
      <c r="J91" s="98">
        <f t="shared" si="2"/>
        <v>0</v>
      </c>
    </row>
    <row r="92" spans="1:10" ht="24" customHeight="1">
      <c r="A92" s="508" t="s">
        <v>1083</v>
      </c>
      <c r="B92" s="422" t="s">
        <v>1084</v>
      </c>
      <c r="C92" s="423"/>
      <c r="D92" s="62"/>
      <c r="E92" s="96" t="s">
        <v>1085</v>
      </c>
      <c r="F92" s="96">
        <v>2</v>
      </c>
      <c r="G92" s="421"/>
      <c r="H92" s="428">
        <v>0.08</v>
      </c>
      <c r="I92" s="98">
        <f t="shared" si="0"/>
        <v>0</v>
      </c>
      <c r="J92" s="98">
        <f t="shared" si="2"/>
        <v>0</v>
      </c>
    </row>
    <row r="93" spans="1:10" ht="24" customHeight="1">
      <c r="A93" s="508" t="s">
        <v>1086</v>
      </c>
      <c r="B93" s="422" t="s">
        <v>1087</v>
      </c>
      <c r="C93" s="423"/>
      <c r="D93" s="62"/>
      <c r="E93" s="96" t="s">
        <v>1088</v>
      </c>
      <c r="F93" s="96">
        <v>15</v>
      </c>
      <c r="G93" s="421"/>
      <c r="H93" s="428">
        <v>0.08</v>
      </c>
      <c r="I93" s="98">
        <f t="shared" si="0"/>
        <v>0</v>
      </c>
      <c r="J93" s="98">
        <f t="shared" si="2"/>
        <v>0</v>
      </c>
    </row>
    <row r="94" spans="1:10" ht="24" customHeight="1">
      <c r="A94" s="508" t="s">
        <v>1089</v>
      </c>
      <c r="B94" s="422" t="s">
        <v>1090</v>
      </c>
      <c r="C94" s="423"/>
      <c r="D94" s="62"/>
      <c r="E94" s="96" t="s">
        <v>1088</v>
      </c>
      <c r="F94" s="96">
        <v>35</v>
      </c>
      <c r="G94" s="421"/>
      <c r="H94" s="428">
        <v>0.08</v>
      </c>
      <c r="I94" s="98">
        <f t="shared" si="0"/>
        <v>0</v>
      </c>
      <c r="J94" s="98">
        <f t="shared" si="2"/>
        <v>0</v>
      </c>
    </row>
    <row r="95" spans="1:10" ht="24" customHeight="1">
      <c r="A95" s="508" t="s">
        <v>1091</v>
      </c>
      <c r="B95" s="422" t="s">
        <v>1092</v>
      </c>
      <c r="C95" s="423"/>
      <c r="D95" s="62"/>
      <c r="E95" s="96" t="s">
        <v>1093</v>
      </c>
      <c r="F95" s="96">
        <v>15</v>
      </c>
      <c r="G95" s="421"/>
      <c r="H95" s="428">
        <v>0.08</v>
      </c>
      <c r="I95" s="98">
        <f t="shared" si="0"/>
        <v>0</v>
      </c>
      <c r="J95" s="98">
        <f t="shared" si="2"/>
        <v>0</v>
      </c>
    </row>
    <row r="96" spans="1:10" ht="24" customHeight="1">
      <c r="A96" s="508" t="s">
        <v>1094</v>
      </c>
      <c r="B96" s="422" t="s">
        <v>1095</v>
      </c>
      <c r="C96" s="423"/>
      <c r="D96" s="62"/>
      <c r="E96" s="96" t="s">
        <v>1096</v>
      </c>
      <c r="F96" s="96">
        <v>40</v>
      </c>
      <c r="G96" s="421"/>
      <c r="H96" s="428">
        <v>0.08</v>
      </c>
      <c r="I96" s="98">
        <f t="shared" si="0"/>
        <v>0</v>
      </c>
      <c r="J96" s="98">
        <f t="shared" si="2"/>
        <v>0</v>
      </c>
    </row>
    <row r="97" spans="1:10" ht="24" customHeight="1">
      <c r="A97" s="508" t="s">
        <v>1097</v>
      </c>
      <c r="B97" s="422" t="s">
        <v>1098</v>
      </c>
      <c r="C97" s="423"/>
      <c r="D97" s="62"/>
      <c r="E97" s="96" t="s">
        <v>1099</v>
      </c>
      <c r="F97" s="96">
        <v>40</v>
      </c>
      <c r="G97" s="421"/>
      <c r="H97" s="428">
        <v>0.08</v>
      </c>
      <c r="I97" s="98">
        <f t="shared" si="0"/>
        <v>0</v>
      </c>
      <c r="J97" s="98">
        <f t="shared" si="2"/>
        <v>0</v>
      </c>
    </row>
    <row r="98" spans="1:10" ht="24" customHeight="1">
      <c r="A98" s="508" t="s">
        <v>1100</v>
      </c>
      <c r="B98" s="422" t="s">
        <v>1101</v>
      </c>
      <c r="C98" s="423"/>
      <c r="D98" s="62"/>
      <c r="E98" s="96" t="s">
        <v>1102</v>
      </c>
      <c r="F98" s="96">
        <v>40</v>
      </c>
      <c r="G98" s="421"/>
      <c r="H98" s="428">
        <v>0.08</v>
      </c>
      <c r="I98" s="98">
        <f t="shared" si="0"/>
        <v>0</v>
      </c>
      <c r="J98" s="98">
        <f t="shared" si="2"/>
        <v>0</v>
      </c>
    </row>
    <row r="99" spans="1:10" ht="24" customHeight="1">
      <c r="A99" s="508" t="s">
        <v>1103</v>
      </c>
      <c r="B99" s="422" t="s">
        <v>1104</v>
      </c>
      <c r="C99" s="423"/>
      <c r="D99" s="62"/>
      <c r="E99" s="96" t="s">
        <v>1105</v>
      </c>
      <c r="F99" s="96">
        <v>10</v>
      </c>
      <c r="G99" s="421"/>
      <c r="H99" s="428">
        <v>0.08</v>
      </c>
      <c r="I99" s="98">
        <f t="shared" si="0"/>
        <v>0</v>
      </c>
      <c r="J99" s="98">
        <f t="shared" si="2"/>
        <v>0</v>
      </c>
    </row>
    <row r="100" spans="1:10" ht="24" customHeight="1">
      <c r="A100" s="508" t="s">
        <v>1106</v>
      </c>
      <c r="B100" s="422" t="s">
        <v>1107</v>
      </c>
      <c r="C100" s="423"/>
      <c r="D100" s="62"/>
      <c r="E100" s="96" t="s">
        <v>1108</v>
      </c>
      <c r="F100" s="96">
        <v>20</v>
      </c>
      <c r="G100" s="421"/>
      <c r="H100" s="428">
        <v>0.08</v>
      </c>
      <c r="I100" s="98">
        <f t="shared" si="0"/>
        <v>0</v>
      </c>
      <c r="J100" s="98">
        <f t="shared" si="2"/>
        <v>0</v>
      </c>
    </row>
    <row r="101" spans="1:10" ht="24" customHeight="1">
      <c r="A101" s="508" t="s">
        <v>1109</v>
      </c>
      <c r="B101" s="520" t="s">
        <v>1110</v>
      </c>
      <c r="C101" s="52"/>
      <c r="D101" s="71"/>
      <c r="E101" s="521" t="s">
        <v>1111</v>
      </c>
      <c r="F101" s="522">
        <v>50</v>
      </c>
      <c r="G101" s="421"/>
      <c r="H101" s="428">
        <v>0.08</v>
      </c>
      <c r="I101" s="98">
        <f t="shared" si="0"/>
        <v>0</v>
      </c>
      <c r="J101" s="98">
        <f t="shared" si="2"/>
        <v>0</v>
      </c>
    </row>
    <row r="102" spans="1:10" ht="24" customHeight="1">
      <c r="A102" s="508" t="s">
        <v>1112</v>
      </c>
      <c r="B102" s="511" t="s">
        <v>1113</v>
      </c>
      <c r="C102" s="423"/>
      <c r="D102" s="62"/>
      <c r="E102" s="427" t="s">
        <v>1114</v>
      </c>
      <c r="F102" s="427">
        <v>2</v>
      </c>
      <c r="G102" s="421"/>
      <c r="H102" s="428">
        <v>0.08</v>
      </c>
      <c r="I102" s="98">
        <f t="shared" si="0"/>
        <v>0</v>
      </c>
      <c r="J102" s="98">
        <f t="shared" si="2"/>
        <v>0</v>
      </c>
    </row>
    <row r="103" spans="1:10" ht="24" customHeight="1">
      <c r="A103" s="508" t="s">
        <v>1115</v>
      </c>
      <c r="B103" s="422" t="s">
        <v>1116</v>
      </c>
      <c r="C103" s="423"/>
      <c r="D103" s="62"/>
      <c r="E103" s="96" t="s">
        <v>1117</v>
      </c>
      <c r="F103" s="96">
        <v>10</v>
      </c>
      <c r="G103" s="421"/>
      <c r="H103" s="428">
        <v>0.08</v>
      </c>
      <c r="I103" s="98">
        <f t="shared" si="0"/>
        <v>0</v>
      </c>
      <c r="J103" s="98">
        <f t="shared" si="2"/>
        <v>0</v>
      </c>
    </row>
    <row r="104" spans="1:10" ht="24" customHeight="1">
      <c r="A104" s="508" t="s">
        <v>1118</v>
      </c>
      <c r="B104" s="422" t="s">
        <v>1119</v>
      </c>
      <c r="C104" s="423"/>
      <c r="D104" s="62"/>
      <c r="E104" s="96" t="s">
        <v>1120</v>
      </c>
      <c r="F104" s="96">
        <v>2</v>
      </c>
      <c r="G104" s="421"/>
      <c r="H104" s="428">
        <v>0.08</v>
      </c>
      <c r="I104" s="98">
        <f t="shared" si="0"/>
        <v>0</v>
      </c>
      <c r="J104" s="98">
        <f t="shared" si="2"/>
        <v>0</v>
      </c>
    </row>
    <row r="105" spans="1:10" ht="24" customHeight="1">
      <c r="A105" s="508" t="s">
        <v>1121</v>
      </c>
      <c r="B105" s="422" t="s">
        <v>1122</v>
      </c>
      <c r="C105" s="423"/>
      <c r="D105" s="62"/>
      <c r="E105" s="96" t="s">
        <v>1123</v>
      </c>
      <c r="F105" s="96">
        <v>2</v>
      </c>
      <c r="G105" s="421"/>
      <c r="H105" s="428">
        <v>0.08</v>
      </c>
      <c r="I105" s="98">
        <f t="shared" si="0"/>
        <v>0</v>
      </c>
      <c r="J105" s="98">
        <f t="shared" si="2"/>
        <v>0</v>
      </c>
    </row>
    <row r="106" spans="1:10" ht="24" customHeight="1">
      <c r="A106" s="508" t="s">
        <v>1124</v>
      </c>
      <c r="B106" s="523" t="s">
        <v>1125</v>
      </c>
      <c r="C106" s="524"/>
      <c r="D106" s="525"/>
      <c r="E106" s="526" t="s">
        <v>530</v>
      </c>
      <c r="F106" s="526">
        <v>110</v>
      </c>
      <c r="G106" s="421"/>
      <c r="H106" s="428">
        <v>0.08</v>
      </c>
      <c r="I106" s="98">
        <f t="shared" si="0"/>
        <v>0</v>
      </c>
      <c r="J106" s="98">
        <f t="shared" si="2"/>
        <v>0</v>
      </c>
    </row>
    <row r="107" spans="1:10" ht="24.75" customHeight="1">
      <c r="A107" s="592" t="s">
        <v>1126</v>
      </c>
      <c r="B107" s="592"/>
      <c r="C107" s="592"/>
      <c r="D107" s="592"/>
      <c r="E107" s="592"/>
      <c r="F107" s="592"/>
      <c r="G107" s="592"/>
      <c r="H107" s="592"/>
      <c r="I107" s="104">
        <f>SUM(I7:I106)</f>
        <v>0</v>
      </c>
      <c r="J107" s="104">
        <f>SUM(J7:J106)</f>
        <v>0</v>
      </c>
    </row>
    <row r="108" spans="1:10">
      <c r="A108" s="527"/>
      <c r="B108" s="527"/>
      <c r="C108" s="527"/>
      <c r="E108" s="527"/>
      <c r="F108" s="527"/>
      <c r="G108" s="528"/>
      <c r="H108" s="527"/>
      <c r="I108" s="529"/>
      <c r="J108" s="530"/>
    </row>
    <row r="109" spans="1:10" ht="15" customHeight="1">
      <c r="A109" s="527"/>
      <c r="B109" s="527"/>
      <c r="C109" s="527"/>
      <c r="E109" s="527"/>
      <c r="F109" s="527"/>
      <c r="G109" s="528"/>
      <c r="H109" s="527"/>
      <c r="I109" s="529"/>
      <c r="J109" s="529"/>
    </row>
    <row r="110" spans="1:10">
      <c r="A110" s="527"/>
      <c r="B110" s="527"/>
      <c r="C110" s="80" t="s">
        <v>1127</v>
      </c>
    </row>
    <row r="113" spans="9:9">
      <c r="I113" s="462" t="s">
        <v>204</v>
      </c>
    </row>
  </sheetData>
  <sheetProtection selectLockedCells="1" selectUnlockedCells="1"/>
  <mergeCells count="1">
    <mergeCell ref="A107:H107"/>
  </mergeCells>
  <conditionalFormatting sqref="G7 I109:J109 G108:G109 I108 G48:G63 I90:J90">
    <cfRule type="expression" dxfId="12" priority="2" stopIfTrue="1">
      <formula>$G7=F6</formula>
    </cfRule>
  </conditionalFormatting>
  <conditionalFormatting sqref="J7">
    <cfRule type="expression" dxfId="11" priority="3" stopIfTrue="1">
      <formula>$G7=I6</formula>
    </cfRule>
  </conditionalFormatting>
  <conditionalFormatting sqref="J108">
    <cfRule type="expression" dxfId="10" priority="4" stopIfTrue="1">
      <formula>$G108=I107</formula>
    </cfRule>
  </conditionalFormatting>
  <conditionalFormatting sqref="G8:G24">
    <cfRule type="expression" dxfId="9" priority="5" stopIfTrue="1">
      <formula>$G8=F7</formula>
    </cfRule>
  </conditionalFormatting>
  <conditionalFormatting sqref="G71">
    <cfRule type="expression" dxfId="8" priority="6" stopIfTrue="1">
      <formula>$G71=F70</formula>
    </cfRule>
  </conditionalFormatting>
  <conditionalFormatting sqref="G65:G70 G26:G47">
    <cfRule type="expression" dxfId="7" priority="7" stopIfTrue="1">
      <formula>$G26=F24</formula>
    </cfRule>
  </conditionalFormatting>
  <conditionalFormatting sqref="I72:J72">
    <cfRule type="expression" dxfId="6" priority="8" stopIfTrue="1">
      <formula>$G72=H106</formula>
    </cfRule>
  </conditionalFormatting>
  <conditionalFormatting sqref="I64:J64">
    <cfRule type="expression" dxfId="5" priority="9" stopIfTrue="1">
      <formula>$G64=H72</formula>
    </cfRule>
  </conditionalFormatting>
  <conditionalFormatting sqref="I25:J25">
    <cfRule type="expression" dxfId="4" priority="10" stopIfTrue="1">
      <formula>$G25=H64</formula>
    </cfRule>
  </conditionalFormatting>
  <conditionalFormatting sqref="G91:G106">
    <cfRule type="expression" dxfId="3" priority="11" stopIfTrue="1">
      <formula>$G91=F87</formula>
    </cfRule>
  </conditionalFormatting>
  <conditionalFormatting sqref="I89:J89">
    <cfRule type="expression" dxfId="2" priority="12" stopIfTrue="1">
      <formula>$G89=H25</formula>
    </cfRule>
  </conditionalFormatting>
  <conditionalFormatting sqref="G74:G88">
    <cfRule type="expression" dxfId="1" priority="13" stopIfTrue="1">
      <formula>$G74=F71</formula>
    </cfRule>
  </conditionalFormatting>
  <conditionalFormatting sqref="G89:G91">
    <cfRule type="expression" dxfId="0" priority="1" stopIfTrue="1">
      <formula>$G89=F86</formula>
    </cfRule>
  </conditionalFormatting>
  <printOptions horizontalCentered="1"/>
  <pageMargins left="0.59027777777777779" right="0.2361111111111111" top="0.74791666666666667" bottom="0.74791666666666656" header="0.51180555555555551" footer="0.51180555555555551"/>
  <pageSetup paperSize="9" scale="85" firstPageNumber="0" fitToHeight="0" orientation="landscape" horizontalDpi="300" verticalDpi="300" r:id="rId1"/>
  <headerFooter alignWithMargins="0">
    <oddFooter>&amp;CStrona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J33"/>
  <sheetViews>
    <sheetView topLeftCell="A12" workbookViewId="0">
      <selection activeCell="J33" sqref="J33"/>
    </sheetView>
  </sheetViews>
  <sheetFormatPr defaultColWidth="8.875" defaultRowHeight="15"/>
  <cols>
    <col min="1" max="1" width="6.25" style="357" customWidth="1"/>
    <col min="2" max="2" width="30.125" style="357" customWidth="1"/>
    <col min="3" max="3" width="16.375" style="357" customWidth="1"/>
    <col min="4" max="4" width="13.75" style="357" customWidth="1"/>
    <col min="5" max="5" width="10.25" style="357" customWidth="1"/>
    <col min="6" max="7" width="8.875" style="357" customWidth="1"/>
    <col min="8" max="8" width="7" style="357" customWidth="1"/>
    <col min="9" max="9" width="13.5" style="357" customWidth="1"/>
    <col min="10" max="10" width="12.625" style="357" customWidth="1"/>
    <col min="11" max="16384" width="8.875" style="357"/>
  </cols>
  <sheetData>
    <row r="1" spans="1:10">
      <c r="A1" s="10" t="s">
        <v>1183</v>
      </c>
      <c r="B1" s="17"/>
      <c r="C1" s="17"/>
      <c r="D1" s="17"/>
      <c r="E1" s="17"/>
      <c r="F1" s="17"/>
      <c r="G1" s="358"/>
      <c r="H1" s="17"/>
      <c r="I1" s="272"/>
      <c r="J1" s="272"/>
    </row>
    <row r="2" spans="1:10">
      <c r="A2" s="17" t="s">
        <v>2</v>
      </c>
      <c r="B2" s="17"/>
      <c r="C2" s="17"/>
      <c r="D2" s="17"/>
      <c r="E2" s="17"/>
      <c r="F2" s="17"/>
      <c r="G2" s="358"/>
      <c r="H2" s="17"/>
      <c r="I2" s="272"/>
      <c r="J2" s="272"/>
    </row>
    <row r="3" spans="1:10">
      <c r="A3" s="17"/>
      <c r="B3" s="132"/>
      <c r="C3" s="132"/>
      <c r="D3" s="132"/>
      <c r="E3" s="275"/>
      <c r="F3" s="275"/>
      <c r="G3" s="359"/>
      <c r="H3" s="277"/>
      <c r="I3" s="278"/>
      <c r="J3" s="279"/>
    </row>
    <row r="4" spans="1:10">
      <c r="A4" s="25"/>
      <c r="B4" s="17"/>
      <c r="C4" s="132"/>
      <c r="D4" s="132"/>
      <c r="E4" s="26" t="s">
        <v>5</v>
      </c>
      <c r="F4" s="26"/>
      <c r="G4" s="359"/>
      <c r="H4" s="277"/>
      <c r="I4" s="278"/>
      <c r="J4" s="279"/>
    </row>
    <row r="5" spans="1:10">
      <c r="A5" s="330" t="s">
        <v>1128</v>
      </c>
      <c r="B5" s="360"/>
      <c r="C5" s="360"/>
      <c r="D5" s="360"/>
      <c r="E5" s="360"/>
      <c r="F5" s="273"/>
      <c r="G5" s="361"/>
      <c r="H5" s="273"/>
      <c r="I5" s="294"/>
      <c r="J5" s="294"/>
    </row>
    <row r="6" spans="1:10" ht="36">
      <c r="A6" s="300" t="s">
        <v>7</v>
      </c>
      <c r="B6" s="300" t="s">
        <v>8</v>
      </c>
      <c r="C6" s="321" t="s">
        <v>9</v>
      </c>
      <c r="D6" s="320" t="s">
        <v>10</v>
      </c>
      <c r="E6" s="320" t="s">
        <v>11</v>
      </c>
      <c r="F6" s="310" t="s">
        <v>12</v>
      </c>
      <c r="G6" s="362" t="s">
        <v>13</v>
      </c>
      <c r="H6" s="103" t="s">
        <v>14</v>
      </c>
      <c r="I6" s="363" t="s">
        <v>15</v>
      </c>
      <c r="J6" s="322" t="s">
        <v>16</v>
      </c>
    </row>
    <row r="7" spans="1:10" ht="24.95" customHeight="1">
      <c r="A7" s="105" t="s">
        <v>1129</v>
      </c>
      <c r="B7" s="531" t="s">
        <v>1130</v>
      </c>
      <c r="C7" s="369"/>
      <c r="D7" s="366"/>
      <c r="E7" s="367" t="s">
        <v>1131</v>
      </c>
      <c r="F7" s="221">
        <v>250</v>
      </c>
      <c r="G7" s="566"/>
      <c r="H7" s="223">
        <v>0.08</v>
      </c>
      <c r="I7" s="368">
        <f t="shared" ref="I7:I26" si="0">ROUND((F7*G7),2)</f>
        <v>0</v>
      </c>
      <c r="J7" s="567">
        <f t="shared" ref="J7:J26" si="1">ROUND((I7+(I7*H7)),2)</f>
        <v>0</v>
      </c>
    </row>
    <row r="8" spans="1:10" ht="24.95" customHeight="1">
      <c r="A8" s="105" t="s">
        <v>1132</v>
      </c>
      <c r="B8" s="531" t="s">
        <v>1133</v>
      </c>
      <c r="C8" s="369"/>
      <c r="D8" s="366"/>
      <c r="E8" s="367" t="s">
        <v>1134</v>
      </c>
      <c r="F8" s="221">
        <v>150</v>
      </c>
      <c r="G8" s="566"/>
      <c r="H8" s="223">
        <v>0.08</v>
      </c>
      <c r="I8" s="368">
        <f t="shared" si="0"/>
        <v>0</v>
      </c>
      <c r="J8" s="567">
        <f t="shared" si="1"/>
        <v>0</v>
      </c>
    </row>
    <row r="9" spans="1:10" ht="24.95" customHeight="1">
      <c r="A9" s="105" t="s">
        <v>1135</v>
      </c>
      <c r="B9" s="531" t="s">
        <v>1136</v>
      </c>
      <c r="C9" s="369"/>
      <c r="D9" s="369"/>
      <c r="E9" s="367" t="s">
        <v>1137</v>
      </c>
      <c r="F9" s="221">
        <v>200</v>
      </c>
      <c r="G9" s="566"/>
      <c r="H9" s="223">
        <v>0.08</v>
      </c>
      <c r="I9" s="368">
        <f t="shared" si="0"/>
        <v>0</v>
      </c>
      <c r="J9" s="567">
        <f t="shared" si="1"/>
        <v>0</v>
      </c>
    </row>
    <row r="10" spans="1:10" ht="24.95" customHeight="1">
      <c r="A10" s="105" t="s">
        <v>1138</v>
      </c>
      <c r="B10" s="531" t="s">
        <v>1139</v>
      </c>
      <c r="C10" s="369"/>
      <c r="D10" s="369"/>
      <c r="E10" s="367" t="s">
        <v>1140</v>
      </c>
      <c r="F10" s="221">
        <v>1400</v>
      </c>
      <c r="G10" s="566"/>
      <c r="H10" s="223">
        <v>0.08</v>
      </c>
      <c r="I10" s="368">
        <f t="shared" si="0"/>
        <v>0</v>
      </c>
      <c r="J10" s="567">
        <f t="shared" si="1"/>
        <v>0</v>
      </c>
    </row>
    <row r="11" spans="1:10" ht="24.95" customHeight="1">
      <c r="A11" s="105" t="s">
        <v>1141</v>
      </c>
      <c r="B11" s="531" t="s">
        <v>1142</v>
      </c>
      <c r="C11" s="369"/>
      <c r="D11" s="369"/>
      <c r="E11" s="367" t="s">
        <v>1131</v>
      </c>
      <c r="F11" s="221">
        <v>2000</v>
      </c>
      <c r="G11" s="566"/>
      <c r="H11" s="223">
        <v>0.08</v>
      </c>
      <c r="I11" s="368">
        <f t="shared" si="0"/>
        <v>0</v>
      </c>
      <c r="J11" s="567">
        <f t="shared" si="1"/>
        <v>0</v>
      </c>
    </row>
    <row r="12" spans="1:10" ht="24.95" customHeight="1">
      <c r="A12" s="105" t="s">
        <v>1143</v>
      </c>
      <c r="B12" s="531" t="s">
        <v>1144</v>
      </c>
      <c r="C12" s="369"/>
      <c r="D12" s="369"/>
      <c r="E12" s="367" t="s">
        <v>1137</v>
      </c>
      <c r="F12" s="221">
        <v>2500</v>
      </c>
      <c r="G12" s="566"/>
      <c r="H12" s="223">
        <v>0.08</v>
      </c>
      <c r="I12" s="368">
        <f t="shared" si="0"/>
        <v>0</v>
      </c>
      <c r="J12" s="567">
        <f t="shared" si="1"/>
        <v>0</v>
      </c>
    </row>
    <row r="13" spans="1:10" ht="24.95" customHeight="1">
      <c r="A13" s="105" t="s">
        <v>1145</v>
      </c>
      <c r="B13" s="531" t="s">
        <v>1146</v>
      </c>
      <c r="C13" s="532"/>
      <c r="D13" s="369"/>
      <c r="E13" s="367" t="s">
        <v>1147</v>
      </c>
      <c r="F13" s="221">
        <v>2</v>
      </c>
      <c r="G13" s="566"/>
      <c r="H13" s="223">
        <v>0.08</v>
      </c>
      <c r="I13" s="368">
        <f t="shared" si="0"/>
        <v>0</v>
      </c>
      <c r="J13" s="567">
        <f t="shared" si="1"/>
        <v>0</v>
      </c>
    </row>
    <row r="14" spans="1:10" ht="24.95" customHeight="1">
      <c r="A14" s="105" t="s">
        <v>1148</v>
      </c>
      <c r="B14" s="531" t="s">
        <v>1149</v>
      </c>
      <c r="C14" s="533"/>
      <c r="D14" s="534"/>
      <c r="E14" s="367" t="s">
        <v>1150</v>
      </c>
      <c r="F14" s="221">
        <v>6</v>
      </c>
      <c r="G14" s="566"/>
      <c r="H14" s="223">
        <v>0.08</v>
      </c>
      <c r="I14" s="368">
        <f t="shared" si="0"/>
        <v>0</v>
      </c>
      <c r="J14" s="567">
        <f t="shared" si="1"/>
        <v>0</v>
      </c>
    </row>
    <row r="15" spans="1:10" ht="24.95" customHeight="1">
      <c r="A15" s="105" t="s">
        <v>1151</v>
      </c>
      <c r="B15" s="535" t="s">
        <v>1152</v>
      </c>
      <c r="C15" s="536"/>
      <c r="D15" s="537"/>
      <c r="E15" s="220" t="s">
        <v>1131</v>
      </c>
      <c r="F15" s="221">
        <v>20</v>
      </c>
      <c r="G15" s="566"/>
      <c r="H15" s="223">
        <v>0.08</v>
      </c>
      <c r="I15" s="368">
        <f t="shared" si="0"/>
        <v>0</v>
      </c>
      <c r="J15" s="567">
        <f t="shared" si="1"/>
        <v>0</v>
      </c>
    </row>
    <row r="16" spans="1:10" ht="24.95" customHeight="1">
      <c r="A16" s="105" t="s">
        <v>1153</v>
      </c>
      <c r="B16" s="535" t="s">
        <v>1154</v>
      </c>
      <c r="C16" s="538"/>
      <c r="D16" s="369"/>
      <c r="E16" s="220" t="s">
        <v>1140</v>
      </c>
      <c r="F16" s="221">
        <v>80</v>
      </c>
      <c r="G16" s="566"/>
      <c r="H16" s="223">
        <v>0.08</v>
      </c>
      <c r="I16" s="368">
        <f t="shared" si="0"/>
        <v>0</v>
      </c>
      <c r="J16" s="567">
        <f t="shared" si="1"/>
        <v>0</v>
      </c>
    </row>
    <row r="17" spans="1:10" ht="24.95" customHeight="1">
      <c r="A17" s="105" t="s">
        <v>1155</v>
      </c>
      <c r="B17" s="535" t="s">
        <v>1156</v>
      </c>
      <c r="C17" s="369"/>
      <c r="D17" s="369"/>
      <c r="E17" s="220" t="s">
        <v>1131</v>
      </c>
      <c r="F17" s="221">
        <v>550</v>
      </c>
      <c r="G17" s="566"/>
      <c r="H17" s="223">
        <v>0.08</v>
      </c>
      <c r="I17" s="368">
        <f t="shared" si="0"/>
        <v>0</v>
      </c>
      <c r="J17" s="567">
        <f t="shared" si="1"/>
        <v>0</v>
      </c>
    </row>
    <row r="18" spans="1:10" ht="24.95" customHeight="1">
      <c r="A18" s="105" t="s">
        <v>1157</v>
      </c>
      <c r="B18" s="535" t="s">
        <v>1158</v>
      </c>
      <c r="C18" s="369"/>
      <c r="D18" s="369"/>
      <c r="E18" s="220" t="s">
        <v>1131</v>
      </c>
      <c r="F18" s="221">
        <v>80</v>
      </c>
      <c r="G18" s="566"/>
      <c r="H18" s="223">
        <v>0.08</v>
      </c>
      <c r="I18" s="368">
        <f t="shared" si="0"/>
        <v>0</v>
      </c>
      <c r="J18" s="567">
        <f t="shared" si="1"/>
        <v>0</v>
      </c>
    </row>
    <row r="19" spans="1:10" ht="24.95" customHeight="1">
      <c r="A19" s="105" t="s">
        <v>1159</v>
      </c>
      <c r="B19" s="535" t="s">
        <v>1160</v>
      </c>
      <c r="C19" s="369"/>
      <c r="D19" s="369"/>
      <c r="E19" s="220" t="s">
        <v>1161</v>
      </c>
      <c r="F19" s="221">
        <v>5</v>
      </c>
      <c r="G19" s="566"/>
      <c r="H19" s="223">
        <v>0.08</v>
      </c>
      <c r="I19" s="368">
        <f t="shared" si="0"/>
        <v>0</v>
      </c>
      <c r="J19" s="567">
        <f t="shared" si="1"/>
        <v>0</v>
      </c>
    </row>
    <row r="20" spans="1:10" ht="24.95" customHeight="1">
      <c r="A20" s="105" t="s">
        <v>1162</v>
      </c>
      <c r="B20" s="535" t="s">
        <v>1163</v>
      </c>
      <c r="C20" s="369"/>
      <c r="D20" s="369"/>
      <c r="E20" s="220" t="s">
        <v>1137</v>
      </c>
      <c r="F20" s="221">
        <v>80</v>
      </c>
      <c r="G20" s="566"/>
      <c r="H20" s="223">
        <v>0.08</v>
      </c>
      <c r="I20" s="368">
        <f t="shared" si="0"/>
        <v>0</v>
      </c>
      <c r="J20" s="567">
        <f t="shared" si="1"/>
        <v>0</v>
      </c>
    </row>
    <row r="21" spans="1:10" ht="24.95" customHeight="1">
      <c r="A21" s="105" t="s">
        <v>1164</v>
      </c>
      <c r="B21" s="535" t="s">
        <v>1165</v>
      </c>
      <c r="C21" s="369"/>
      <c r="D21" s="369"/>
      <c r="E21" s="220" t="s">
        <v>1140</v>
      </c>
      <c r="F21" s="221">
        <v>130</v>
      </c>
      <c r="G21" s="566"/>
      <c r="H21" s="223">
        <v>0.08</v>
      </c>
      <c r="I21" s="368">
        <f t="shared" si="0"/>
        <v>0</v>
      </c>
      <c r="J21" s="567">
        <f t="shared" si="1"/>
        <v>0</v>
      </c>
    </row>
    <row r="22" spans="1:10" ht="24.95" customHeight="1">
      <c r="A22" s="105" t="s">
        <v>1166</v>
      </c>
      <c r="B22" s="531" t="s">
        <v>1167</v>
      </c>
      <c r="C22" s="369"/>
      <c r="D22" s="369"/>
      <c r="E22" s="367" t="s">
        <v>1131</v>
      </c>
      <c r="F22" s="221">
        <v>540</v>
      </c>
      <c r="G22" s="566"/>
      <c r="H22" s="223">
        <v>0.08</v>
      </c>
      <c r="I22" s="368">
        <f t="shared" si="0"/>
        <v>0</v>
      </c>
      <c r="J22" s="567">
        <f t="shared" si="1"/>
        <v>0</v>
      </c>
    </row>
    <row r="23" spans="1:10" ht="24.95" customHeight="1">
      <c r="A23" s="105" t="s">
        <v>1168</v>
      </c>
      <c r="B23" s="539" t="s">
        <v>1169</v>
      </c>
      <c r="C23" s="532"/>
      <c r="D23" s="540"/>
      <c r="E23" s="367" t="s">
        <v>1170</v>
      </c>
      <c r="F23" s="221">
        <v>500</v>
      </c>
      <c r="G23" s="566"/>
      <c r="H23" s="223">
        <v>0.08</v>
      </c>
      <c r="I23" s="368">
        <f t="shared" si="0"/>
        <v>0</v>
      </c>
      <c r="J23" s="567">
        <f t="shared" si="1"/>
        <v>0</v>
      </c>
    </row>
    <row r="24" spans="1:10" ht="24.95" customHeight="1">
      <c r="A24" s="105" t="s">
        <v>1171</v>
      </c>
      <c r="B24" s="539" t="s">
        <v>1172</v>
      </c>
      <c r="C24" s="532"/>
      <c r="D24" s="540"/>
      <c r="E24" s="541" t="s">
        <v>1173</v>
      </c>
      <c r="F24" s="224">
        <v>100</v>
      </c>
      <c r="G24" s="566"/>
      <c r="H24" s="223">
        <v>0.08</v>
      </c>
      <c r="I24" s="368">
        <f t="shared" si="0"/>
        <v>0</v>
      </c>
      <c r="J24" s="567">
        <f t="shared" si="1"/>
        <v>0</v>
      </c>
    </row>
    <row r="25" spans="1:10">
      <c r="A25" s="105" t="s">
        <v>1174</v>
      </c>
      <c r="B25" s="542" t="s">
        <v>1175</v>
      </c>
      <c r="C25" s="369"/>
      <c r="D25" s="543"/>
      <c r="E25" s="367" t="s">
        <v>1147</v>
      </c>
      <c r="F25" s="544">
        <v>1</v>
      </c>
      <c r="G25" s="566"/>
      <c r="H25" s="223">
        <v>0.08</v>
      </c>
      <c r="I25" s="368">
        <f t="shared" si="0"/>
        <v>0</v>
      </c>
      <c r="J25" s="567">
        <f t="shared" si="1"/>
        <v>0</v>
      </c>
    </row>
    <row r="26" spans="1:10" ht="36">
      <c r="A26" s="105" t="s">
        <v>1176</v>
      </c>
      <c r="B26" s="545" t="s">
        <v>1177</v>
      </c>
      <c r="C26" s="546"/>
      <c r="D26" s="533"/>
      <c r="E26" s="547" t="s">
        <v>1178</v>
      </c>
      <c r="F26" s="547">
        <v>5</v>
      </c>
      <c r="G26" s="566"/>
      <c r="H26" s="223">
        <v>0.08</v>
      </c>
      <c r="I26" s="368">
        <f t="shared" si="0"/>
        <v>0</v>
      </c>
      <c r="J26" s="567">
        <f t="shared" si="1"/>
        <v>0</v>
      </c>
    </row>
    <row r="27" spans="1:10" ht="26.25" customHeight="1">
      <c r="A27" s="589" t="s">
        <v>1179</v>
      </c>
      <c r="B27" s="589"/>
      <c r="C27" s="589"/>
      <c r="D27" s="589"/>
      <c r="E27" s="589"/>
      <c r="F27" s="589"/>
      <c r="G27" s="589"/>
      <c r="H27" s="589"/>
      <c r="I27" s="241">
        <f>SUM(I7:I26)</f>
        <v>0</v>
      </c>
      <c r="J27" s="241">
        <f>SUM(J7:J26)</f>
        <v>0</v>
      </c>
    </row>
    <row r="28" spans="1:10">
      <c r="A28" s="292"/>
      <c r="B28" s="292"/>
      <c r="C28" s="292"/>
      <c r="D28" s="292"/>
      <c r="E28" s="292"/>
      <c r="F28" s="292"/>
      <c r="G28" s="370"/>
      <c r="H28" s="371"/>
      <c r="I28" s="293"/>
      <c r="J28" s="293"/>
    </row>
    <row r="29" spans="1:10">
      <c r="A29" s="292"/>
      <c r="B29" s="292"/>
      <c r="C29" s="292"/>
      <c r="D29" s="292"/>
      <c r="E29" s="292"/>
      <c r="F29" s="292"/>
      <c r="G29" s="370"/>
      <c r="H29" s="292"/>
      <c r="I29" s="293"/>
      <c r="J29" s="293"/>
    </row>
    <row r="30" spans="1:10">
      <c r="A30" s="372" t="s">
        <v>1180</v>
      </c>
      <c r="B30" s="372"/>
      <c r="C30" s="372"/>
      <c r="D30" s="372"/>
      <c r="E30" s="372"/>
      <c r="F30" s="372"/>
      <c r="G30" s="373"/>
      <c r="H30" s="374" t="s">
        <v>204</v>
      </c>
      <c r="I30" s="293"/>
      <c r="J30" s="293"/>
    </row>
    <row r="31" spans="1:10" ht="60.75" customHeight="1">
      <c r="A31" s="590" t="s">
        <v>1188</v>
      </c>
      <c r="B31" s="590"/>
      <c r="C31" s="590"/>
      <c r="D31" s="590"/>
      <c r="E31" s="590"/>
      <c r="F31" s="590"/>
      <c r="G31" s="590"/>
      <c r="H31" s="590"/>
      <c r="I31" s="293"/>
      <c r="J31" s="293"/>
    </row>
    <row r="32" spans="1:10">
      <c r="A32" s="596"/>
      <c r="B32" s="596"/>
      <c r="C32" s="596"/>
      <c r="D32" s="596"/>
      <c r="E32" s="596"/>
      <c r="F32" s="596"/>
      <c r="G32" s="596"/>
      <c r="H32" s="596"/>
      <c r="I32" s="548"/>
      <c r="J32" s="548"/>
    </row>
    <row r="33" spans="1:10" ht="37.5" customHeight="1">
      <c r="A33" s="597" t="s">
        <v>1181</v>
      </c>
      <c r="B33" s="597"/>
      <c r="C33" s="597"/>
      <c r="D33" s="597"/>
      <c r="E33" s="597"/>
      <c r="F33" s="597"/>
      <c r="G33" s="597"/>
      <c r="H33" s="549"/>
      <c r="I33" s="548"/>
      <c r="J33" s="548"/>
    </row>
  </sheetData>
  <sheetProtection selectLockedCells="1" selectUnlockedCells="1"/>
  <mergeCells count="4">
    <mergeCell ref="A27:H27"/>
    <mergeCell ref="A31:H31"/>
    <mergeCell ref="A32:H32"/>
    <mergeCell ref="A33:G33"/>
  </mergeCells>
  <pageMargins left="0.70833333333333337" right="0.70833333333333337" top="0.74791666666666667" bottom="0.74791666666666667" header="0.51180555555555551" footer="0.51180555555555551"/>
  <pageSetup paperSize="9" scale="92" firstPageNumber="0" fitToHeight="3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</sheetPr>
  <dimension ref="A1:K15"/>
  <sheetViews>
    <sheetView tabSelected="1" workbookViewId="0">
      <selection activeCell="C22" sqref="C22"/>
    </sheetView>
  </sheetViews>
  <sheetFormatPr defaultRowHeight="12"/>
  <cols>
    <col min="1" max="1" width="5.25" style="189" customWidth="1"/>
    <col min="2" max="2" width="30.625" style="189" customWidth="1"/>
    <col min="3" max="3" width="25.625" style="189" customWidth="1"/>
    <col min="4" max="4" width="14.5" style="189" customWidth="1"/>
    <col min="5" max="5" width="13.625" style="190" customWidth="1"/>
    <col min="6" max="6" width="10" style="189" customWidth="1"/>
    <col min="7" max="7" width="9.25" style="191" customWidth="1"/>
    <col min="8" max="8" width="6.625" style="189" customWidth="1"/>
    <col min="9" max="10" width="9.25" style="192" customWidth="1"/>
    <col min="11" max="16384" width="9" style="189"/>
  </cols>
  <sheetData>
    <row r="1" spans="1:11" ht="15">
      <c r="A1" s="10" t="s">
        <v>1183</v>
      </c>
      <c r="B1" s="193"/>
      <c r="C1" s="193"/>
      <c r="D1" s="193"/>
      <c r="E1" s="194"/>
      <c r="F1" s="193"/>
      <c r="G1" s="195"/>
      <c r="H1" s="193"/>
      <c r="I1" s="193"/>
      <c r="J1" s="193"/>
    </row>
    <row r="2" spans="1:11" ht="15">
      <c r="A2" s="17" t="s">
        <v>2</v>
      </c>
      <c r="B2" s="193"/>
      <c r="C2" s="193"/>
      <c r="D2" s="193"/>
      <c r="E2" s="194"/>
      <c r="F2" s="193"/>
      <c r="G2" s="195"/>
      <c r="H2" s="193"/>
      <c r="I2" s="193"/>
      <c r="J2" s="193"/>
    </row>
    <row r="3" spans="1:11" ht="15">
      <c r="A3" s="196"/>
      <c r="B3" s="197"/>
      <c r="C3" s="197"/>
      <c r="D3" s="197"/>
      <c r="E3" s="198"/>
      <c r="F3" s="197"/>
      <c r="G3" s="199"/>
      <c r="H3" s="200"/>
      <c r="I3" s="201"/>
      <c r="J3" s="197"/>
    </row>
    <row r="4" spans="1:11" ht="15">
      <c r="A4" s="132"/>
      <c r="B4" s="197"/>
      <c r="C4" s="197"/>
      <c r="D4" s="197"/>
      <c r="E4" s="26" t="s">
        <v>5</v>
      </c>
      <c r="F4" s="202"/>
      <c r="G4" s="199"/>
      <c r="H4" s="199"/>
      <c r="I4" s="203"/>
      <c r="J4" s="204"/>
    </row>
    <row r="5" spans="1:11" ht="14.25">
      <c r="A5" s="205" t="s">
        <v>1195</v>
      </c>
      <c r="B5" s="206"/>
      <c r="C5" s="207"/>
      <c r="D5" s="207"/>
      <c r="E5" s="208"/>
      <c r="F5" s="208"/>
      <c r="G5" s="209"/>
      <c r="H5" s="209"/>
      <c r="I5" s="210"/>
      <c r="J5" s="211"/>
    </row>
    <row r="6" spans="1:11" s="216" customFormat="1" ht="31.5">
      <c r="A6" s="87" t="s">
        <v>7</v>
      </c>
      <c r="B6" s="87" t="s">
        <v>8</v>
      </c>
      <c r="C6" s="87" t="s">
        <v>9</v>
      </c>
      <c r="D6" s="212" t="s">
        <v>10</v>
      </c>
      <c r="E6" s="212" t="s">
        <v>11</v>
      </c>
      <c r="F6" s="213" t="s">
        <v>12</v>
      </c>
      <c r="G6" s="214" t="s">
        <v>13</v>
      </c>
      <c r="H6" s="214" t="s">
        <v>14</v>
      </c>
      <c r="I6" s="215" t="s">
        <v>15</v>
      </c>
      <c r="J6" s="570" t="s">
        <v>16</v>
      </c>
      <c r="K6" s="571" t="s">
        <v>310</v>
      </c>
    </row>
    <row r="7" spans="1:11" ht="33" customHeight="1">
      <c r="A7" s="105" t="s">
        <v>1191</v>
      </c>
      <c r="B7" s="42" t="s">
        <v>298</v>
      </c>
      <c r="C7" s="52"/>
      <c r="D7" s="237"/>
      <c r="E7" s="54" t="s">
        <v>299</v>
      </c>
      <c r="F7" s="238">
        <v>60</v>
      </c>
      <c r="G7" s="222"/>
      <c r="H7" s="48">
        <v>0.08</v>
      </c>
      <c r="I7" s="57">
        <f t="shared" ref="I7:I8" si="0">ROUND((F7*G7),2)</f>
        <v>0</v>
      </c>
      <c r="J7" s="573">
        <f t="shared" ref="J7:J8" si="1">ROUND((I7+(I7*H7)),2)</f>
        <v>0</v>
      </c>
      <c r="K7" s="572"/>
    </row>
    <row r="8" spans="1:11" ht="33" customHeight="1">
      <c r="A8" s="105" t="s">
        <v>1190</v>
      </c>
      <c r="B8" s="42" t="s">
        <v>300</v>
      </c>
      <c r="C8" s="52"/>
      <c r="D8" s="237"/>
      <c r="E8" s="54" t="s">
        <v>301</v>
      </c>
      <c r="F8" s="239">
        <v>130</v>
      </c>
      <c r="G8" s="222"/>
      <c r="H8" s="48">
        <v>0.08</v>
      </c>
      <c r="I8" s="57">
        <f t="shared" si="0"/>
        <v>0</v>
      </c>
      <c r="J8" s="551">
        <f t="shared" si="1"/>
        <v>0</v>
      </c>
      <c r="K8" s="572"/>
    </row>
    <row r="9" spans="1:11" ht="47.25" customHeight="1">
      <c r="A9" s="582" t="s">
        <v>1193</v>
      </c>
      <c r="B9" s="582"/>
      <c r="C9" s="582"/>
      <c r="D9" s="582"/>
      <c r="E9" s="582"/>
      <c r="F9" s="582"/>
      <c r="G9" s="582"/>
      <c r="H9" s="582"/>
      <c r="I9" s="240">
        <f>SUM(I7:I8)</f>
        <v>0</v>
      </c>
      <c r="J9" s="574">
        <f>SUM(J7:J8)</f>
        <v>0</v>
      </c>
      <c r="K9" s="242"/>
    </row>
    <row r="10" spans="1:11" ht="28.35" customHeight="1">
      <c r="B10" s="598" t="s">
        <v>1192</v>
      </c>
      <c r="C10" s="598"/>
      <c r="D10" s="598"/>
      <c r="E10" s="598"/>
      <c r="F10" s="598"/>
      <c r="G10" s="598"/>
      <c r="H10" s="598"/>
      <c r="I10" s="598"/>
      <c r="J10" s="189"/>
    </row>
    <row r="11" spans="1:11">
      <c r="B11" s="584" t="s">
        <v>1194</v>
      </c>
      <c r="C11" s="584"/>
      <c r="D11" s="584"/>
      <c r="E11" s="584"/>
      <c r="F11" s="584"/>
      <c r="G11" s="584"/>
      <c r="H11" s="584"/>
      <c r="I11" s="584"/>
      <c r="J11" s="189"/>
    </row>
    <row r="12" spans="1:11">
      <c r="B12" s="569"/>
      <c r="C12" s="569"/>
      <c r="D12" s="569"/>
      <c r="E12" s="569"/>
      <c r="F12" s="569"/>
      <c r="G12" s="569"/>
      <c r="H12" s="569"/>
      <c r="I12" s="569"/>
      <c r="J12" s="189"/>
    </row>
    <row r="13" spans="1:11">
      <c r="B13" s="244" t="s">
        <v>307</v>
      </c>
      <c r="G13" s="245"/>
      <c r="I13" s="189"/>
      <c r="J13" s="189"/>
    </row>
    <row r="15" spans="1:11">
      <c r="G15" s="246"/>
      <c r="H15" s="245" t="s">
        <v>204</v>
      </c>
      <c r="I15" s="242"/>
    </row>
  </sheetData>
  <sheetProtection selectLockedCells="1" selectUnlockedCells="1"/>
  <mergeCells count="3">
    <mergeCell ref="B11:I11"/>
    <mergeCell ref="A9:H9"/>
    <mergeCell ref="B10:I10"/>
  </mergeCells>
  <printOptions horizontalCentered="1"/>
  <pageMargins left="0.23622047244094491" right="0.23622047244094491" top="0.74803149606299213" bottom="0.15748031496062992" header="0.51181102362204722" footer="0.51181102362204722"/>
  <pageSetup paperSize="9" scale="8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J27"/>
  <sheetViews>
    <sheetView zoomScaleNormal="100" zoomScaleSheetLayoutView="80" workbookViewId="0">
      <selection activeCell="G7" sqref="G7:G21"/>
    </sheetView>
  </sheetViews>
  <sheetFormatPr defaultColWidth="10" defaultRowHeight="12.75"/>
  <cols>
    <col min="1" max="1" width="5" style="78" customWidth="1"/>
    <col min="2" max="2" width="28.375" style="78" customWidth="1"/>
    <col min="3" max="3" width="26.25" style="78" customWidth="1"/>
    <col min="4" max="4" width="15.625" style="79" customWidth="1"/>
    <col min="5" max="5" width="13.25" style="78" customWidth="1"/>
    <col min="6" max="6" width="9.875" style="78" customWidth="1"/>
    <col min="7" max="7" width="10.25" style="80" customWidth="1"/>
    <col min="8" max="8" width="7.25" style="80" customWidth="1"/>
    <col min="9" max="9" width="13.125" style="80" customWidth="1"/>
    <col min="10" max="10" width="13.25" style="80" customWidth="1"/>
    <col min="11" max="16384" width="10" style="78"/>
  </cols>
  <sheetData>
    <row r="1" spans="1:10" s="81" customFormat="1" ht="15">
      <c r="A1" s="10" t="s">
        <v>1183</v>
      </c>
      <c r="D1" s="82"/>
      <c r="G1" s="83"/>
      <c r="H1" s="83"/>
      <c r="I1" s="83"/>
      <c r="J1" s="83"/>
    </row>
    <row r="2" spans="1:10" ht="15">
      <c r="A2" s="17" t="s">
        <v>2</v>
      </c>
    </row>
    <row r="3" spans="1:10" ht="15">
      <c r="A3" s="84"/>
    </row>
    <row r="4" spans="1:10" ht="15">
      <c r="A4" s="84"/>
      <c r="D4" s="85"/>
      <c r="E4" s="27" t="s">
        <v>5</v>
      </c>
    </row>
    <row r="5" spans="1:10" ht="14.25">
      <c r="A5" s="86" t="s">
        <v>94</v>
      </c>
      <c r="F5" s="80"/>
    </row>
    <row r="6" spans="1:10" s="93" customFormat="1" ht="31.5">
      <c r="A6" s="87" t="s">
        <v>7</v>
      </c>
      <c r="B6" s="87" t="s">
        <v>8</v>
      </c>
      <c r="C6" s="87" t="s">
        <v>9</v>
      </c>
      <c r="D6" s="88" t="s">
        <v>10</v>
      </c>
      <c r="E6" s="87" t="s">
        <v>11</v>
      </c>
      <c r="F6" s="89" t="s">
        <v>12</v>
      </c>
      <c r="G6" s="90" t="s">
        <v>13</v>
      </c>
      <c r="H6" s="87" t="s">
        <v>14</v>
      </c>
      <c r="I6" s="91" t="s">
        <v>15</v>
      </c>
      <c r="J6" s="92" t="s">
        <v>16</v>
      </c>
    </row>
    <row r="7" spans="1:10" ht="24.95" customHeight="1">
      <c r="A7" s="94" t="s">
        <v>95</v>
      </c>
      <c r="B7" s="63" t="s">
        <v>96</v>
      </c>
      <c r="C7" s="95"/>
      <c r="D7" s="62"/>
      <c r="E7" s="63" t="s">
        <v>97</v>
      </c>
      <c r="F7" s="96">
        <v>3</v>
      </c>
      <c r="G7" s="97"/>
      <c r="H7" s="66">
        <v>0.08</v>
      </c>
      <c r="I7" s="49">
        <f t="shared" ref="I7:I21" si="0">ROUND((F7*G7),2)</f>
        <v>0</v>
      </c>
      <c r="J7" s="98">
        <f t="shared" ref="J7:J21" si="1">ROUND((I7+(I7*H7)),2)</f>
        <v>0</v>
      </c>
    </row>
    <row r="8" spans="1:10" ht="24.95" customHeight="1">
      <c r="A8" s="94" t="s">
        <v>98</v>
      </c>
      <c r="B8" s="96" t="s">
        <v>99</v>
      </c>
      <c r="C8" s="99"/>
      <c r="D8" s="62"/>
      <c r="E8" s="96" t="s">
        <v>97</v>
      </c>
      <c r="F8" s="96">
        <v>2</v>
      </c>
      <c r="G8" s="97"/>
      <c r="H8" s="66">
        <v>0.08</v>
      </c>
      <c r="I8" s="75">
        <f t="shared" si="0"/>
        <v>0</v>
      </c>
      <c r="J8" s="100">
        <f t="shared" si="1"/>
        <v>0</v>
      </c>
    </row>
    <row r="9" spans="1:10" ht="24.95" customHeight="1">
      <c r="A9" s="94" t="s">
        <v>100</v>
      </c>
      <c r="B9" s="63" t="s">
        <v>101</v>
      </c>
      <c r="C9" s="95"/>
      <c r="D9" s="62"/>
      <c r="E9" s="63" t="s">
        <v>102</v>
      </c>
      <c r="F9" s="101">
        <v>120</v>
      </c>
      <c r="G9" s="97"/>
      <c r="H9" s="66">
        <v>0.08</v>
      </c>
      <c r="I9" s="98">
        <f t="shared" si="0"/>
        <v>0</v>
      </c>
      <c r="J9" s="98">
        <f t="shared" si="1"/>
        <v>0</v>
      </c>
    </row>
    <row r="10" spans="1:10" ht="24.95" customHeight="1">
      <c r="A10" s="94" t="s">
        <v>103</v>
      </c>
      <c r="B10" s="96" t="s">
        <v>104</v>
      </c>
      <c r="C10" s="99"/>
      <c r="D10" s="62"/>
      <c r="E10" s="96" t="s">
        <v>105</v>
      </c>
      <c r="F10" s="102">
        <v>30</v>
      </c>
      <c r="G10" s="97"/>
      <c r="H10" s="66">
        <v>0.08</v>
      </c>
      <c r="I10" s="100">
        <f t="shared" si="0"/>
        <v>0</v>
      </c>
      <c r="J10" s="100">
        <f t="shared" si="1"/>
        <v>0</v>
      </c>
    </row>
    <row r="11" spans="1:10" ht="24.95" customHeight="1">
      <c r="A11" s="94" t="s">
        <v>106</v>
      </c>
      <c r="B11" s="103" t="s">
        <v>107</v>
      </c>
      <c r="C11" s="95"/>
      <c r="D11" s="62"/>
      <c r="E11" s="103" t="s">
        <v>108</v>
      </c>
      <c r="F11" s="101">
        <v>10</v>
      </c>
      <c r="G11" s="97"/>
      <c r="H11" s="66">
        <v>0.08</v>
      </c>
      <c r="I11" s="98">
        <f t="shared" si="0"/>
        <v>0</v>
      </c>
      <c r="J11" s="98">
        <f t="shared" si="1"/>
        <v>0</v>
      </c>
    </row>
    <row r="12" spans="1:10" ht="24.95" customHeight="1">
      <c r="A12" s="94" t="s">
        <v>109</v>
      </c>
      <c r="B12" s="63" t="s">
        <v>110</v>
      </c>
      <c r="C12" s="95"/>
      <c r="D12" s="62"/>
      <c r="E12" s="63" t="s">
        <v>111</v>
      </c>
      <c r="F12" s="101">
        <v>140</v>
      </c>
      <c r="G12" s="97"/>
      <c r="H12" s="66">
        <v>0.08</v>
      </c>
      <c r="I12" s="98">
        <f t="shared" si="0"/>
        <v>0</v>
      </c>
      <c r="J12" s="98">
        <f t="shared" si="1"/>
        <v>0</v>
      </c>
    </row>
    <row r="13" spans="1:10" ht="24.95" customHeight="1">
      <c r="A13" s="94" t="s">
        <v>112</v>
      </c>
      <c r="B13" s="63" t="s">
        <v>113</v>
      </c>
      <c r="C13" s="95"/>
      <c r="D13" s="62"/>
      <c r="E13" s="63" t="s">
        <v>55</v>
      </c>
      <c r="F13" s="101">
        <v>15</v>
      </c>
      <c r="G13" s="97"/>
      <c r="H13" s="66">
        <v>0.08</v>
      </c>
      <c r="I13" s="98">
        <f t="shared" si="0"/>
        <v>0</v>
      </c>
      <c r="J13" s="98">
        <f t="shared" si="1"/>
        <v>0</v>
      </c>
    </row>
    <row r="14" spans="1:10" ht="24.95" customHeight="1">
      <c r="A14" s="94" t="s">
        <v>114</v>
      </c>
      <c r="B14" s="63" t="s">
        <v>115</v>
      </c>
      <c r="C14" s="95"/>
      <c r="D14" s="62"/>
      <c r="E14" s="63" t="s">
        <v>116</v>
      </c>
      <c r="F14" s="101">
        <v>300</v>
      </c>
      <c r="G14" s="97"/>
      <c r="H14" s="66">
        <v>0.08</v>
      </c>
      <c r="I14" s="98">
        <f t="shared" si="0"/>
        <v>0</v>
      </c>
      <c r="J14" s="98">
        <f t="shared" si="1"/>
        <v>0</v>
      </c>
    </row>
    <row r="15" spans="1:10" ht="24.95" customHeight="1">
      <c r="A15" s="94" t="s">
        <v>117</v>
      </c>
      <c r="B15" s="63" t="s">
        <v>118</v>
      </c>
      <c r="C15" s="95"/>
      <c r="D15" s="62"/>
      <c r="E15" s="63" t="s">
        <v>119</v>
      </c>
      <c r="F15" s="101">
        <v>50</v>
      </c>
      <c r="G15" s="97"/>
      <c r="H15" s="66">
        <v>0.08</v>
      </c>
      <c r="I15" s="98">
        <f t="shared" si="0"/>
        <v>0</v>
      </c>
      <c r="J15" s="98">
        <f t="shared" si="1"/>
        <v>0</v>
      </c>
    </row>
    <row r="16" spans="1:10" ht="24.95" customHeight="1">
      <c r="A16" s="94" t="s">
        <v>120</v>
      </c>
      <c r="B16" s="63" t="s">
        <v>121</v>
      </c>
      <c r="C16" s="95"/>
      <c r="D16" s="62"/>
      <c r="E16" s="63" t="s">
        <v>122</v>
      </c>
      <c r="F16" s="101">
        <v>5</v>
      </c>
      <c r="G16" s="97"/>
      <c r="H16" s="66">
        <v>0.08</v>
      </c>
      <c r="I16" s="98">
        <f t="shared" si="0"/>
        <v>0</v>
      </c>
      <c r="J16" s="98">
        <f t="shared" si="1"/>
        <v>0</v>
      </c>
    </row>
    <row r="17" spans="1:10" ht="24.95" customHeight="1">
      <c r="A17" s="94" t="s">
        <v>123</v>
      </c>
      <c r="B17" s="63" t="s">
        <v>124</v>
      </c>
      <c r="C17" s="95"/>
      <c r="D17" s="62"/>
      <c r="E17" s="63" t="s">
        <v>125</v>
      </c>
      <c r="F17" s="101">
        <v>15</v>
      </c>
      <c r="G17" s="97"/>
      <c r="H17" s="66">
        <v>0.08</v>
      </c>
      <c r="I17" s="98">
        <f t="shared" si="0"/>
        <v>0</v>
      </c>
      <c r="J17" s="98">
        <f t="shared" si="1"/>
        <v>0</v>
      </c>
    </row>
    <row r="18" spans="1:10" ht="24.95" customHeight="1">
      <c r="A18" s="94" t="s">
        <v>126</v>
      </c>
      <c r="B18" s="63" t="s">
        <v>127</v>
      </c>
      <c r="C18" s="95"/>
      <c r="D18" s="62"/>
      <c r="E18" s="63" t="s">
        <v>122</v>
      </c>
      <c r="F18" s="101">
        <v>10</v>
      </c>
      <c r="G18" s="97"/>
      <c r="H18" s="66">
        <v>0.08</v>
      </c>
      <c r="I18" s="98">
        <f t="shared" si="0"/>
        <v>0</v>
      </c>
      <c r="J18" s="98">
        <f t="shared" si="1"/>
        <v>0</v>
      </c>
    </row>
    <row r="19" spans="1:10" ht="24.95" customHeight="1">
      <c r="A19" s="94" t="s">
        <v>128</v>
      </c>
      <c r="B19" s="63" t="s">
        <v>129</v>
      </c>
      <c r="C19" s="95"/>
      <c r="D19" s="62"/>
      <c r="E19" s="63" t="s">
        <v>130</v>
      </c>
      <c r="F19" s="101">
        <v>280</v>
      </c>
      <c r="G19" s="97"/>
      <c r="H19" s="66">
        <v>0.08</v>
      </c>
      <c r="I19" s="98">
        <f t="shared" si="0"/>
        <v>0</v>
      </c>
      <c r="J19" s="98">
        <f t="shared" si="1"/>
        <v>0</v>
      </c>
    </row>
    <row r="20" spans="1:10" ht="24.95" customHeight="1">
      <c r="A20" s="94" t="s">
        <v>131</v>
      </c>
      <c r="B20" s="63" t="s">
        <v>132</v>
      </c>
      <c r="C20" s="95"/>
      <c r="D20" s="62"/>
      <c r="E20" s="63" t="s">
        <v>133</v>
      </c>
      <c r="F20" s="101">
        <v>50</v>
      </c>
      <c r="G20" s="97"/>
      <c r="H20" s="66">
        <v>0.08</v>
      </c>
      <c r="I20" s="98">
        <f t="shared" si="0"/>
        <v>0</v>
      </c>
      <c r="J20" s="98">
        <f t="shared" si="1"/>
        <v>0</v>
      </c>
    </row>
    <row r="21" spans="1:10" ht="40.5" customHeight="1">
      <c r="A21" s="94" t="s">
        <v>134</v>
      </c>
      <c r="B21" s="63" t="s">
        <v>135</v>
      </c>
      <c r="C21" s="95"/>
      <c r="D21" s="62"/>
      <c r="E21" s="63" t="s">
        <v>136</v>
      </c>
      <c r="F21" s="101">
        <v>15</v>
      </c>
      <c r="G21" s="97"/>
      <c r="H21" s="66">
        <v>0.08</v>
      </c>
      <c r="I21" s="98">
        <f t="shared" si="0"/>
        <v>0</v>
      </c>
      <c r="J21" s="98">
        <f t="shared" si="1"/>
        <v>0</v>
      </c>
    </row>
    <row r="22" spans="1:10" ht="24.75" customHeight="1">
      <c r="A22" s="579" t="s">
        <v>137</v>
      </c>
      <c r="B22" s="579"/>
      <c r="C22" s="579"/>
      <c r="D22" s="579"/>
      <c r="E22" s="579"/>
      <c r="F22" s="579"/>
      <c r="G22" s="579"/>
      <c r="H22" s="579"/>
      <c r="I22" s="104">
        <f>SUM(I7:I21)</f>
        <v>0</v>
      </c>
      <c r="J22" s="104">
        <f>SUM(J7:J21)</f>
        <v>0</v>
      </c>
    </row>
    <row r="25" spans="1:10">
      <c r="B25" s="78" t="s">
        <v>138</v>
      </c>
    </row>
    <row r="27" spans="1:10">
      <c r="I27" s="8" t="s">
        <v>93</v>
      </c>
    </row>
  </sheetData>
  <sheetProtection selectLockedCells="1" selectUnlockedCells="1"/>
  <mergeCells count="1">
    <mergeCell ref="A22:H22"/>
  </mergeCells>
  <conditionalFormatting sqref="G23:G25 I23:J25 G7:G8">
    <cfRule type="expression" dxfId="85" priority="1" stopIfTrue="1">
      <formula>$G7=F6</formula>
    </cfRule>
  </conditionalFormatting>
  <conditionalFormatting sqref="I7">
    <cfRule type="expression" dxfId="84" priority="2" stopIfTrue="1">
      <formula>$G7=H6</formula>
    </cfRule>
  </conditionalFormatting>
  <conditionalFormatting sqref="I7">
    <cfRule type="expression" dxfId="83" priority="3" stopIfTrue="1">
      <formula>$G7=H6</formula>
    </cfRule>
  </conditionalFormatting>
  <conditionalFormatting sqref="G9:G21">
    <cfRule type="expression" dxfId="82" priority="4" stopIfTrue="1">
      <formula>$G9=F8</formula>
    </cfRule>
  </conditionalFormatting>
  <conditionalFormatting sqref="I8">
    <cfRule type="expression" dxfId="81" priority="5" stopIfTrue="1">
      <formula>$G8=H7</formula>
    </cfRule>
  </conditionalFormatting>
  <conditionalFormatting sqref="I8">
    <cfRule type="expression" dxfId="80" priority="6" stopIfTrue="1">
      <formula>$G8=H7</formula>
    </cfRule>
  </conditionalFormatting>
  <printOptions horizontalCentered="1"/>
  <pageMargins left="0.2361111111111111" right="0.2361111111111111" top="0.74791666666666667" bottom="0.74791666666666667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90" zoomScaleNormal="90" zoomScaleSheetLayoutView="100" workbookViewId="0">
      <selection activeCell="G7" sqref="G7:G17"/>
    </sheetView>
  </sheetViews>
  <sheetFormatPr defaultColWidth="10" defaultRowHeight="12.75"/>
  <cols>
    <col min="1" max="1" width="5" style="78" customWidth="1"/>
    <col min="2" max="2" width="28.375" style="78" customWidth="1"/>
    <col min="3" max="3" width="26.25" style="78" customWidth="1"/>
    <col min="4" max="4" width="15.625" style="79" customWidth="1"/>
    <col min="5" max="5" width="13.25" style="78" customWidth="1"/>
    <col min="6" max="6" width="9.875" style="78" customWidth="1"/>
    <col min="7" max="7" width="10.25" style="80" customWidth="1"/>
    <col min="8" max="8" width="7.25" style="80" customWidth="1"/>
    <col min="9" max="9" width="13.125" style="80" customWidth="1"/>
    <col min="10" max="10" width="13.25" style="80" customWidth="1"/>
    <col min="11" max="16384" width="10" style="78"/>
  </cols>
  <sheetData>
    <row r="1" spans="1:10" s="81" customFormat="1" ht="15">
      <c r="A1" s="10" t="s">
        <v>1183</v>
      </c>
      <c r="D1" s="82"/>
      <c r="G1" s="83"/>
      <c r="H1" s="83"/>
      <c r="I1" s="83"/>
      <c r="J1" s="83"/>
    </row>
    <row r="2" spans="1:10" ht="15">
      <c r="A2" s="17" t="s">
        <v>2</v>
      </c>
    </row>
    <row r="3" spans="1:10" ht="15">
      <c r="A3" s="84"/>
    </row>
    <row r="4" spans="1:10" ht="15">
      <c r="A4" s="84"/>
      <c r="D4" s="85"/>
      <c r="E4" s="27" t="s">
        <v>5</v>
      </c>
    </row>
    <row r="5" spans="1:10" ht="14.25">
      <c r="A5" s="86" t="s">
        <v>139</v>
      </c>
      <c r="F5" s="80"/>
    </row>
    <row r="6" spans="1:10" s="93" customFormat="1" ht="31.5">
      <c r="A6" s="87" t="s">
        <v>7</v>
      </c>
      <c r="B6" s="87" t="s">
        <v>8</v>
      </c>
      <c r="C6" s="87" t="s">
        <v>9</v>
      </c>
      <c r="D6" s="88" t="s">
        <v>10</v>
      </c>
      <c r="E6" s="87" t="s">
        <v>11</v>
      </c>
      <c r="F6" s="89" t="s">
        <v>12</v>
      </c>
      <c r="G6" s="90" t="s">
        <v>13</v>
      </c>
      <c r="H6" s="87" t="s">
        <v>14</v>
      </c>
      <c r="I6" s="91" t="s">
        <v>15</v>
      </c>
      <c r="J6" s="555" t="s">
        <v>16</v>
      </c>
    </row>
    <row r="7" spans="1:10" ht="27" customHeight="1">
      <c r="A7" s="105" t="s">
        <v>140</v>
      </c>
      <c r="B7" s="50" t="s">
        <v>141</v>
      </c>
      <c r="C7" s="52"/>
      <c r="D7" s="53"/>
      <c r="E7" s="54" t="s">
        <v>142</v>
      </c>
      <c r="F7" s="55">
        <f>20+10</f>
        <v>30</v>
      </c>
      <c r="G7" s="56"/>
      <c r="H7" s="48">
        <v>0.08</v>
      </c>
      <c r="I7" s="49">
        <f t="shared" ref="I7:I17" si="0">ROUND((F7*G7),2)</f>
        <v>0</v>
      </c>
      <c r="J7" s="551">
        <f t="shared" ref="J7:J17" si="1">ROUND((I7+(I7*H7)),2)</f>
        <v>0</v>
      </c>
    </row>
    <row r="8" spans="1:10" ht="27" customHeight="1">
      <c r="A8" s="105" t="s">
        <v>143</v>
      </c>
      <c r="B8" s="106" t="s">
        <v>144</v>
      </c>
      <c r="C8" s="52"/>
      <c r="D8" s="53"/>
      <c r="E8" s="107" t="s">
        <v>145</v>
      </c>
      <c r="F8" s="55">
        <v>700</v>
      </c>
      <c r="G8" s="56"/>
      <c r="H8" s="48">
        <v>0.08</v>
      </c>
      <c r="I8" s="49">
        <f t="shared" si="0"/>
        <v>0</v>
      </c>
      <c r="J8" s="551">
        <f t="shared" si="1"/>
        <v>0</v>
      </c>
    </row>
    <row r="9" spans="1:10" ht="27" customHeight="1">
      <c r="A9" s="105" t="s">
        <v>146</v>
      </c>
      <c r="B9" s="50" t="s">
        <v>147</v>
      </c>
      <c r="C9" s="52"/>
      <c r="D9" s="53"/>
      <c r="E9" s="54" t="s">
        <v>148</v>
      </c>
      <c r="F9" s="55">
        <f>70+20</f>
        <v>90</v>
      </c>
      <c r="G9" s="56"/>
      <c r="H9" s="48">
        <v>0.08</v>
      </c>
      <c r="I9" s="49">
        <f t="shared" si="0"/>
        <v>0</v>
      </c>
      <c r="J9" s="551">
        <f t="shared" si="1"/>
        <v>0</v>
      </c>
    </row>
    <row r="10" spans="1:10" ht="27" customHeight="1">
      <c r="A10" s="105" t="s">
        <v>149</v>
      </c>
      <c r="B10" s="50" t="s">
        <v>150</v>
      </c>
      <c r="C10" s="52"/>
      <c r="D10" s="53"/>
      <c r="E10" s="54" t="s">
        <v>151</v>
      </c>
      <c r="F10" s="55">
        <v>15</v>
      </c>
      <c r="G10" s="56"/>
      <c r="H10" s="48">
        <v>0.08</v>
      </c>
      <c r="I10" s="49">
        <f t="shared" si="0"/>
        <v>0</v>
      </c>
      <c r="J10" s="551">
        <f t="shared" si="1"/>
        <v>0</v>
      </c>
    </row>
    <row r="11" spans="1:10" ht="27" customHeight="1">
      <c r="A11" s="105" t="s">
        <v>152</v>
      </c>
      <c r="B11" s="50" t="s">
        <v>153</v>
      </c>
      <c r="C11" s="52"/>
      <c r="D11" s="53"/>
      <c r="E11" s="54" t="s">
        <v>108</v>
      </c>
      <c r="F11" s="55">
        <v>15</v>
      </c>
      <c r="G11" s="56"/>
      <c r="H11" s="48">
        <v>0.08</v>
      </c>
      <c r="I11" s="49">
        <f t="shared" si="0"/>
        <v>0</v>
      </c>
      <c r="J11" s="551">
        <f t="shared" si="1"/>
        <v>0</v>
      </c>
    </row>
    <row r="12" spans="1:10" ht="27" customHeight="1">
      <c r="A12" s="105" t="s">
        <v>154</v>
      </c>
      <c r="B12" s="60" t="s">
        <v>155</v>
      </c>
      <c r="C12" s="95"/>
      <c r="D12" s="62"/>
      <c r="E12" s="63" t="s">
        <v>156</v>
      </c>
      <c r="F12" s="101">
        <v>1300</v>
      </c>
      <c r="G12" s="56"/>
      <c r="H12" s="66">
        <v>0.08</v>
      </c>
      <c r="I12" s="57">
        <f t="shared" si="0"/>
        <v>0</v>
      </c>
      <c r="J12" s="551">
        <f t="shared" si="1"/>
        <v>0</v>
      </c>
    </row>
    <row r="13" spans="1:10" ht="27" customHeight="1">
      <c r="A13" s="105" t="s">
        <v>157</v>
      </c>
      <c r="B13" s="60" t="s">
        <v>158</v>
      </c>
      <c r="C13" s="95"/>
      <c r="D13" s="62"/>
      <c r="E13" s="63" t="s">
        <v>159</v>
      </c>
      <c r="F13" s="101">
        <v>450</v>
      </c>
      <c r="G13" s="56"/>
      <c r="H13" s="66">
        <v>0.08</v>
      </c>
      <c r="I13" s="57">
        <f t="shared" si="0"/>
        <v>0</v>
      </c>
      <c r="J13" s="551">
        <f t="shared" si="1"/>
        <v>0</v>
      </c>
    </row>
    <row r="14" spans="1:10" ht="27" customHeight="1">
      <c r="A14" s="105" t="s">
        <v>160</v>
      </c>
      <c r="B14" s="50" t="s">
        <v>161</v>
      </c>
      <c r="C14" s="52"/>
      <c r="D14" s="53"/>
      <c r="E14" s="54" t="s">
        <v>162</v>
      </c>
      <c r="F14" s="55">
        <v>110</v>
      </c>
      <c r="G14" s="56"/>
      <c r="H14" s="48">
        <v>0.08</v>
      </c>
      <c r="I14" s="49">
        <f t="shared" si="0"/>
        <v>0</v>
      </c>
      <c r="J14" s="551">
        <f t="shared" si="1"/>
        <v>0</v>
      </c>
    </row>
    <row r="15" spans="1:10" ht="27" customHeight="1">
      <c r="A15" s="105" t="s">
        <v>163</v>
      </c>
      <c r="B15" s="50" t="s">
        <v>164</v>
      </c>
      <c r="C15" s="52"/>
      <c r="D15" s="53"/>
      <c r="E15" s="54" t="s">
        <v>165</v>
      </c>
      <c r="F15" s="55">
        <v>30</v>
      </c>
      <c r="G15" s="56"/>
      <c r="H15" s="48">
        <v>0.08</v>
      </c>
      <c r="I15" s="49">
        <f t="shared" si="0"/>
        <v>0</v>
      </c>
      <c r="J15" s="551">
        <f t="shared" si="1"/>
        <v>0</v>
      </c>
    </row>
    <row r="16" spans="1:10" ht="45.75" customHeight="1">
      <c r="A16" s="105" t="s">
        <v>166</v>
      </c>
      <c r="B16" s="108" t="s">
        <v>167</v>
      </c>
      <c r="C16" s="52"/>
      <c r="D16" s="53"/>
      <c r="E16" s="54" t="s">
        <v>168</v>
      </c>
      <c r="F16" s="55">
        <v>1</v>
      </c>
      <c r="G16" s="56"/>
      <c r="H16" s="48">
        <v>0.08</v>
      </c>
      <c r="I16" s="49">
        <f t="shared" si="0"/>
        <v>0</v>
      </c>
      <c r="J16" s="551">
        <f t="shared" si="1"/>
        <v>0</v>
      </c>
    </row>
    <row r="17" spans="1:10" ht="27" customHeight="1">
      <c r="A17" s="105" t="s">
        <v>169</v>
      </c>
      <c r="B17" s="50" t="s">
        <v>170</v>
      </c>
      <c r="C17" s="52"/>
      <c r="D17" s="53"/>
      <c r="E17" s="54" t="s">
        <v>171</v>
      </c>
      <c r="F17" s="55">
        <v>5</v>
      </c>
      <c r="G17" s="56"/>
      <c r="H17" s="48">
        <v>0.08</v>
      </c>
      <c r="I17" s="49">
        <f t="shared" si="0"/>
        <v>0</v>
      </c>
      <c r="J17" s="551">
        <f t="shared" si="1"/>
        <v>0</v>
      </c>
    </row>
    <row r="18" spans="1:10" ht="24.75" customHeight="1">
      <c r="A18" s="579" t="s">
        <v>172</v>
      </c>
      <c r="B18" s="579"/>
      <c r="C18" s="579"/>
      <c r="D18" s="579"/>
      <c r="E18" s="579"/>
      <c r="F18" s="579"/>
      <c r="G18" s="579"/>
      <c r="H18" s="579"/>
      <c r="I18" s="554">
        <f>SUM(I7:I17)</f>
        <v>0</v>
      </c>
      <c r="J18" s="556">
        <f>SUM(J7:J17)</f>
        <v>0</v>
      </c>
    </row>
    <row r="21" spans="1:10">
      <c r="A21" s="78" t="s">
        <v>173</v>
      </c>
    </row>
    <row r="23" spans="1:10">
      <c r="I23" s="8" t="s">
        <v>93</v>
      </c>
    </row>
  </sheetData>
  <sheetProtection selectLockedCells="1" selectUnlockedCells="1"/>
  <mergeCells count="1">
    <mergeCell ref="A18:H18"/>
  </mergeCells>
  <conditionalFormatting sqref="G19:G20 I19:J20">
    <cfRule type="expression" dxfId="79" priority="2" stopIfTrue="1">
      <formula>$G18=F18</formula>
    </cfRule>
  </conditionalFormatting>
  <conditionalFormatting sqref="G17 G8:G13">
    <cfRule type="expression" dxfId="78" priority="3" stopIfTrue="1">
      <formula>$G7=F7</formula>
    </cfRule>
  </conditionalFormatting>
  <conditionalFormatting sqref="G7">
    <cfRule type="expression" dxfId="77" priority="1" stopIfTrue="1">
      <formula>$G6=F6</formula>
    </cfRule>
  </conditionalFormatting>
  <pageMargins left="0.78740157480314965" right="0.78740157480314965" top="1.0629921259842521" bottom="1.0629921259842521" header="0.78740157480314965" footer="0.78740157480314965"/>
  <pageSetup paperSize="9" scale="81" firstPageNumber="0" orientation="landscape" horizontalDpi="300" verticalDpi="300" r:id="rId1"/>
  <headerFooter alignWithMargins="0"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K20"/>
  <sheetViews>
    <sheetView topLeftCell="B1" zoomScaleSheetLayoutView="100" workbookViewId="0">
      <selection activeCell="H7" sqref="H7:H15"/>
    </sheetView>
  </sheetViews>
  <sheetFormatPr defaultRowHeight="12.75"/>
  <cols>
    <col min="1" max="1" width="6.125" style="3" hidden="1" customWidth="1"/>
    <col min="2" max="2" width="5.25" style="4" customWidth="1"/>
    <col min="3" max="3" width="30.5" style="5" customWidth="1"/>
    <col min="4" max="4" width="20.125" style="6" customWidth="1"/>
    <col min="5" max="5" width="13" style="6" customWidth="1"/>
    <col min="6" max="6" width="17" style="3" customWidth="1"/>
    <col min="7" max="7" width="9.75" style="7" customWidth="1"/>
    <col min="8" max="8" width="9.25" style="8" customWidth="1"/>
    <col min="9" max="9" width="6.625" style="4" customWidth="1"/>
    <col min="10" max="11" width="9.25" style="8" customWidth="1"/>
    <col min="12" max="16384" width="9" style="4"/>
  </cols>
  <sheetData>
    <row r="1" spans="1:11" ht="15">
      <c r="B1" s="10" t="s">
        <v>1183</v>
      </c>
      <c r="C1" s="11"/>
      <c r="D1" s="12"/>
      <c r="E1" s="12"/>
      <c r="F1" s="16"/>
      <c r="G1" s="16"/>
      <c r="H1" s="15"/>
      <c r="I1" s="16"/>
      <c r="J1" s="15"/>
      <c r="K1" s="15"/>
    </row>
    <row r="2" spans="1:11" ht="15">
      <c r="B2" s="17" t="s">
        <v>2</v>
      </c>
      <c r="C2" s="11"/>
      <c r="D2" s="12"/>
      <c r="E2" s="12"/>
      <c r="F2" s="16"/>
      <c r="G2" s="16"/>
      <c r="H2" s="15"/>
      <c r="I2" s="16"/>
      <c r="J2" s="15"/>
      <c r="K2" s="15"/>
    </row>
    <row r="3" spans="1:11" ht="15">
      <c r="B3" s="17"/>
      <c r="C3" s="18"/>
      <c r="D3" s="19"/>
      <c r="E3" s="19"/>
      <c r="F3" s="109"/>
      <c r="G3" s="109"/>
      <c r="H3" s="22"/>
      <c r="I3" s="23"/>
      <c r="J3" s="24"/>
      <c r="K3" s="110"/>
    </row>
    <row r="4" spans="1:11" ht="15">
      <c r="B4" s="25"/>
      <c r="C4" s="11"/>
      <c r="D4" s="19"/>
      <c r="E4" s="19"/>
      <c r="F4" s="26" t="s">
        <v>5</v>
      </c>
      <c r="G4" s="19"/>
      <c r="H4" s="22"/>
      <c r="I4" s="23"/>
      <c r="J4" s="24"/>
      <c r="K4" s="110"/>
    </row>
    <row r="5" spans="1:11" ht="14.25">
      <c r="B5" s="86" t="s">
        <v>174</v>
      </c>
      <c r="C5" s="29"/>
      <c r="D5" s="30"/>
      <c r="E5" s="111"/>
      <c r="F5" s="112"/>
      <c r="G5" s="112"/>
      <c r="H5" s="113"/>
      <c r="I5" s="113"/>
      <c r="J5" s="113"/>
      <c r="K5" s="113"/>
    </row>
    <row r="6" spans="1:11" ht="38.25">
      <c r="B6" s="35" t="s">
        <v>7</v>
      </c>
      <c r="C6" s="35" t="s">
        <v>8</v>
      </c>
      <c r="D6" s="114" t="s">
        <v>9</v>
      </c>
      <c r="E6" s="115" t="s">
        <v>10</v>
      </c>
      <c r="F6" s="116" t="s">
        <v>11</v>
      </c>
      <c r="G6" s="39" t="s">
        <v>12</v>
      </c>
      <c r="H6" s="144" t="s">
        <v>13</v>
      </c>
      <c r="I6" s="117" t="s">
        <v>175</v>
      </c>
      <c r="J6" s="77" t="s">
        <v>15</v>
      </c>
      <c r="K6" s="118" t="s">
        <v>16</v>
      </c>
    </row>
    <row r="7" spans="1:11" ht="29.25" customHeight="1">
      <c r="A7" s="40" t="s">
        <v>140</v>
      </c>
      <c r="B7" s="105" t="s">
        <v>176</v>
      </c>
      <c r="C7" s="50" t="s">
        <v>177</v>
      </c>
      <c r="D7" s="52"/>
      <c r="E7" s="53"/>
      <c r="F7" s="54" t="s">
        <v>178</v>
      </c>
      <c r="G7" s="55">
        <v>160</v>
      </c>
      <c r="H7" s="56"/>
      <c r="I7" s="48">
        <v>0.08</v>
      </c>
      <c r="J7" s="49">
        <f t="shared" ref="J7:J15" si="0">ROUND((G7*H7),2)</f>
        <v>0</v>
      </c>
      <c r="K7" s="98">
        <f t="shared" ref="K7:K15" si="1">ROUND((J7+(J7*I7)),2)</f>
        <v>0</v>
      </c>
    </row>
    <row r="8" spans="1:11" ht="27" customHeight="1">
      <c r="A8" s="40" t="s">
        <v>143</v>
      </c>
      <c r="B8" s="105" t="s">
        <v>179</v>
      </c>
      <c r="C8" s="50" t="s">
        <v>180</v>
      </c>
      <c r="D8" s="52"/>
      <c r="E8" s="53"/>
      <c r="F8" s="59" t="s">
        <v>181</v>
      </c>
      <c r="G8" s="55">
        <v>15</v>
      </c>
      <c r="H8" s="56"/>
      <c r="I8" s="48">
        <v>0.08</v>
      </c>
      <c r="J8" s="49">
        <f t="shared" si="0"/>
        <v>0</v>
      </c>
      <c r="K8" s="98">
        <f t="shared" si="1"/>
        <v>0</v>
      </c>
    </row>
    <row r="9" spans="1:11" ht="25.5">
      <c r="A9" s="40" t="s">
        <v>146</v>
      </c>
      <c r="B9" s="105" t="s">
        <v>182</v>
      </c>
      <c r="C9" s="50" t="s">
        <v>183</v>
      </c>
      <c r="D9" s="52"/>
      <c r="E9" s="53"/>
      <c r="F9" s="54" t="s">
        <v>184</v>
      </c>
      <c r="G9" s="55">
        <v>80</v>
      </c>
      <c r="H9" s="56"/>
      <c r="I9" s="48">
        <v>0.08</v>
      </c>
      <c r="J9" s="49">
        <f t="shared" si="0"/>
        <v>0</v>
      </c>
      <c r="K9" s="98">
        <f t="shared" si="1"/>
        <v>0</v>
      </c>
    </row>
    <row r="10" spans="1:11" ht="25.5">
      <c r="A10" s="40" t="s">
        <v>149</v>
      </c>
      <c r="B10" s="105" t="s">
        <v>185</v>
      </c>
      <c r="C10" s="50" t="s">
        <v>186</v>
      </c>
      <c r="D10" s="52"/>
      <c r="E10" s="53"/>
      <c r="F10" s="54" t="s">
        <v>187</v>
      </c>
      <c r="G10" s="69">
        <v>45</v>
      </c>
      <c r="H10" s="56"/>
      <c r="I10" s="48">
        <v>0.08</v>
      </c>
      <c r="J10" s="49">
        <f t="shared" si="0"/>
        <v>0</v>
      </c>
      <c r="K10" s="98">
        <f t="shared" si="1"/>
        <v>0</v>
      </c>
    </row>
    <row r="11" spans="1:11" ht="25.5">
      <c r="A11" s="40" t="s">
        <v>152</v>
      </c>
      <c r="B11" s="105" t="s">
        <v>188</v>
      </c>
      <c r="C11" s="50" t="s">
        <v>189</v>
      </c>
      <c r="D11" s="52"/>
      <c r="E11" s="53"/>
      <c r="F11" s="59" t="s">
        <v>190</v>
      </c>
      <c r="G11" s="55">
        <v>190</v>
      </c>
      <c r="H11" s="56"/>
      <c r="I11" s="48">
        <v>0.08</v>
      </c>
      <c r="J11" s="49">
        <f t="shared" si="0"/>
        <v>0</v>
      </c>
      <c r="K11" s="98">
        <f t="shared" si="1"/>
        <v>0</v>
      </c>
    </row>
    <row r="12" spans="1:11" ht="28.5" customHeight="1">
      <c r="A12" s="40" t="s">
        <v>154</v>
      </c>
      <c r="B12" s="105" t="s">
        <v>191</v>
      </c>
      <c r="C12" s="50" t="s">
        <v>192</v>
      </c>
      <c r="D12" s="52"/>
      <c r="E12" s="53"/>
      <c r="F12" s="54" t="s">
        <v>193</v>
      </c>
      <c r="G12" s="69">
        <v>3</v>
      </c>
      <c r="H12" s="56"/>
      <c r="I12" s="48">
        <v>0.08</v>
      </c>
      <c r="J12" s="49">
        <f t="shared" si="0"/>
        <v>0</v>
      </c>
      <c r="K12" s="98">
        <f t="shared" si="1"/>
        <v>0</v>
      </c>
    </row>
    <row r="13" spans="1:11" ht="24.2" customHeight="1">
      <c r="A13" s="40" t="s">
        <v>157</v>
      </c>
      <c r="B13" s="105" t="s">
        <v>194</v>
      </c>
      <c r="C13" s="50" t="s">
        <v>195</v>
      </c>
      <c r="D13" s="52"/>
      <c r="E13" s="53"/>
      <c r="F13" s="54" t="s">
        <v>196</v>
      </c>
      <c r="G13" s="55">
        <v>6</v>
      </c>
      <c r="H13" s="56"/>
      <c r="I13" s="48">
        <v>0.08</v>
      </c>
      <c r="J13" s="49">
        <f t="shared" si="0"/>
        <v>0</v>
      </c>
      <c r="K13" s="98">
        <f t="shared" si="1"/>
        <v>0</v>
      </c>
    </row>
    <row r="14" spans="1:11" ht="38.25">
      <c r="A14" s="40" t="s">
        <v>160</v>
      </c>
      <c r="B14" s="105" t="s">
        <v>197</v>
      </c>
      <c r="C14" s="42" t="s">
        <v>198</v>
      </c>
      <c r="D14" s="52"/>
      <c r="E14" s="53"/>
      <c r="F14" s="45" t="s">
        <v>199</v>
      </c>
      <c r="G14" s="120">
        <v>3000</v>
      </c>
      <c r="H14" s="56"/>
      <c r="I14" s="48">
        <v>0.08</v>
      </c>
      <c r="J14" s="49">
        <f t="shared" si="0"/>
        <v>0</v>
      </c>
      <c r="K14" s="98">
        <f t="shared" si="1"/>
        <v>0</v>
      </c>
    </row>
    <row r="15" spans="1:11" ht="38.25">
      <c r="A15" s="40" t="s">
        <v>163</v>
      </c>
      <c r="B15" s="105" t="s">
        <v>200</v>
      </c>
      <c r="C15" s="50" t="s">
        <v>201</v>
      </c>
      <c r="D15" s="52"/>
      <c r="E15" s="53"/>
      <c r="F15" s="59" t="s">
        <v>202</v>
      </c>
      <c r="G15" s="121">
        <v>3</v>
      </c>
      <c r="H15" s="56"/>
      <c r="I15" s="48">
        <v>0.08</v>
      </c>
      <c r="J15" s="49">
        <f t="shared" si="0"/>
        <v>0</v>
      </c>
      <c r="K15" s="98">
        <f t="shared" si="1"/>
        <v>0</v>
      </c>
    </row>
    <row r="16" spans="1:11" ht="20.25" customHeight="1">
      <c r="B16" s="580" t="s">
        <v>203</v>
      </c>
      <c r="C16" s="580"/>
      <c r="D16" s="580"/>
      <c r="E16" s="580"/>
      <c r="F16" s="580"/>
      <c r="G16" s="580"/>
      <c r="H16" s="580"/>
      <c r="I16" s="580"/>
      <c r="J16" s="123">
        <f>SUM(J7:J15)</f>
        <v>0</v>
      </c>
      <c r="K16" s="124">
        <f>SUM(K7:K15)</f>
        <v>0</v>
      </c>
    </row>
    <row r="17" spans="2:9">
      <c r="F17" s="4"/>
      <c r="G17" s="4"/>
    </row>
    <row r="18" spans="2:9">
      <c r="B18" s="125"/>
      <c r="F18" s="4"/>
      <c r="G18" s="4"/>
    </row>
    <row r="19" spans="2:9">
      <c r="F19" s="4"/>
      <c r="G19" s="4"/>
    </row>
    <row r="20" spans="2:9">
      <c r="F20" s="4"/>
      <c r="G20" s="4"/>
      <c r="I20" s="7" t="s">
        <v>204</v>
      </c>
    </row>
  </sheetData>
  <sheetProtection selectLockedCells="1" selectUnlockedCells="1"/>
  <mergeCells count="1">
    <mergeCell ref="B16:I16"/>
  </mergeCells>
  <conditionalFormatting sqref="J8:J15">
    <cfRule type="expression" dxfId="76" priority="1" stopIfTrue="1">
      <formula>$G8=I7</formula>
    </cfRule>
  </conditionalFormatting>
  <conditionalFormatting sqref="J8:J15">
    <cfRule type="expression" dxfId="75" priority="2" stopIfTrue="1">
      <formula>$G8=I7</formula>
    </cfRule>
  </conditionalFormatting>
  <conditionalFormatting sqref="J7">
    <cfRule type="expression" dxfId="74" priority="3" stopIfTrue="1">
      <formula>$G7=I6</formula>
    </cfRule>
  </conditionalFormatting>
  <conditionalFormatting sqref="J7">
    <cfRule type="expression" dxfId="73" priority="4" stopIfTrue="1">
      <formula>$G7=I6</formula>
    </cfRule>
  </conditionalFormatting>
  <pageMargins left="0.2361111111111111" right="0.2361111111111111" top="0.74791666666666667" bottom="0.74791666666666667" header="0.51180555555555551" footer="0.51180555555555551"/>
  <pageSetup paperSize="9" scale="99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K18"/>
  <sheetViews>
    <sheetView topLeftCell="B1" zoomScaleSheetLayoutView="100" workbookViewId="0">
      <selection activeCell="H7" sqref="H7:H14"/>
    </sheetView>
  </sheetViews>
  <sheetFormatPr defaultRowHeight="12.75"/>
  <cols>
    <col min="1" max="1" width="6.125" style="3" hidden="1" customWidth="1"/>
    <col min="2" max="2" width="5.25" style="4" customWidth="1"/>
    <col min="3" max="3" width="39.375" style="5" customWidth="1"/>
    <col min="4" max="4" width="20.125" style="6" customWidth="1"/>
    <col min="5" max="5" width="13" style="6" customWidth="1"/>
    <col min="6" max="6" width="17" style="3" customWidth="1"/>
    <col min="7" max="7" width="9.75" style="7" customWidth="1"/>
    <col min="8" max="8" width="9.25" style="8" customWidth="1"/>
    <col min="9" max="9" width="7.75" style="4" customWidth="1"/>
    <col min="10" max="11" width="9.25" style="8" customWidth="1"/>
    <col min="12" max="16384" width="9" style="4"/>
  </cols>
  <sheetData>
    <row r="1" spans="1:11" ht="15">
      <c r="B1" s="10" t="s">
        <v>1183</v>
      </c>
      <c r="C1" s="11"/>
      <c r="D1" s="12"/>
      <c r="E1" s="12"/>
      <c r="F1" s="16"/>
      <c r="G1" s="16"/>
      <c r="H1" s="15"/>
      <c r="I1" s="16"/>
      <c r="J1" s="15"/>
      <c r="K1" s="15"/>
    </row>
    <row r="2" spans="1:11" ht="15">
      <c r="B2" s="17" t="s">
        <v>2</v>
      </c>
      <c r="C2" s="11"/>
      <c r="D2" s="12"/>
      <c r="E2" s="12"/>
      <c r="F2" s="16"/>
      <c r="G2" s="16"/>
      <c r="H2" s="15"/>
      <c r="I2" s="16"/>
      <c r="J2" s="15"/>
      <c r="K2" s="15"/>
    </row>
    <row r="3" spans="1:11" ht="15">
      <c r="B3" s="25"/>
      <c r="C3" s="18"/>
      <c r="D3" s="126"/>
      <c r="E3" s="126"/>
      <c r="F3" s="127"/>
      <c r="G3" s="127"/>
      <c r="H3" s="128"/>
      <c r="I3" s="129"/>
      <c r="J3" s="130"/>
      <c r="K3" s="131"/>
    </row>
    <row r="4" spans="1:11" ht="15">
      <c r="B4" s="132"/>
      <c r="C4" s="133"/>
      <c r="D4" s="134"/>
      <c r="E4" s="134"/>
      <c r="F4" s="19" t="s">
        <v>5</v>
      </c>
      <c r="G4" s="19"/>
      <c r="H4" s="135"/>
      <c r="I4" s="136"/>
      <c r="J4" s="137"/>
      <c r="K4" s="138"/>
    </row>
    <row r="5" spans="1:11" ht="14.25">
      <c r="B5" s="86" t="s">
        <v>205</v>
      </c>
      <c r="C5" s="29"/>
      <c r="D5" s="30"/>
      <c r="E5" s="111"/>
      <c r="F5" s="139"/>
      <c r="G5" s="139"/>
      <c r="H5" s="140"/>
      <c r="I5" s="141"/>
      <c r="J5" s="142"/>
      <c r="K5" s="143"/>
    </row>
    <row r="6" spans="1:11" ht="47.25" customHeight="1">
      <c r="B6" s="35" t="s">
        <v>7</v>
      </c>
      <c r="C6" s="35" t="s">
        <v>8</v>
      </c>
      <c r="D6" s="114" t="s">
        <v>9</v>
      </c>
      <c r="E6" s="115" t="s">
        <v>10</v>
      </c>
      <c r="F6" s="116" t="s">
        <v>11</v>
      </c>
      <c r="G6" s="39" t="s">
        <v>12</v>
      </c>
      <c r="H6" s="144" t="s">
        <v>13</v>
      </c>
      <c r="I6" s="117" t="s">
        <v>14</v>
      </c>
      <c r="J6" s="144" t="s">
        <v>15</v>
      </c>
      <c r="K6" s="145" t="s">
        <v>16</v>
      </c>
    </row>
    <row r="7" spans="1:11" ht="24.95" customHeight="1">
      <c r="A7" s="40" t="s">
        <v>191</v>
      </c>
      <c r="B7" s="105" t="s">
        <v>206</v>
      </c>
      <c r="C7" s="146" t="s">
        <v>207</v>
      </c>
      <c r="D7" s="52"/>
      <c r="E7" s="53"/>
      <c r="F7" s="147" t="s">
        <v>208</v>
      </c>
      <c r="G7" s="148">
        <v>1</v>
      </c>
      <c r="H7" s="56"/>
      <c r="I7" s="48">
        <v>0.08</v>
      </c>
      <c r="J7" s="49">
        <f t="shared" ref="J7:J14" si="0">ROUND((G7*H7),2)</f>
        <v>0</v>
      </c>
      <c r="K7" s="98">
        <f t="shared" ref="K7:K14" si="1">ROUND((J7+(J7*I7)),2)</f>
        <v>0</v>
      </c>
    </row>
    <row r="8" spans="1:11" ht="24.95" customHeight="1">
      <c r="A8" s="40" t="s">
        <v>194</v>
      </c>
      <c r="B8" s="105" t="s">
        <v>209</v>
      </c>
      <c r="C8" s="146" t="s">
        <v>210</v>
      </c>
      <c r="D8" s="52"/>
      <c r="E8" s="53"/>
      <c r="F8" s="147" t="s">
        <v>211</v>
      </c>
      <c r="G8" s="148">
        <v>1</v>
      </c>
      <c r="H8" s="56"/>
      <c r="I8" s="48">
        <v>0.08</v>
      </c>
      <c r="J8" s="49">
        <f t="shared" si="0"/>
        <v>0</v>
      </c>
      <c r="K8" s="98">
        <f t="shared" si="1"/>
        <v>0</v>
      </c>
    </row>
    <row r="9" spans="1:11" ht="24.95" customHeight="1">
      <c r="A9" s="40" t="s">
        <v>197</v>
      </c>
      <c r="B9" s="105" t="s">
        <v>212</v>
      </c>
      <c r="C9" s="146" t="s">
        <v>213</v>
      </c>
      <c r="D9" s="52"/>
      <c r="E9" s="53"/>
      <c r="F9" s="147" t="s">
        <v>214</v>
      </c>
      <c r="G9" s="148">
        <v>4</v>
      </c>
      <c r="H9" s="56"/>
      <c r="I9" s="48">
        <v>0.08</v>
      </c>
      <c r="J9" s="49">
        <f t="shared" si="0"/>
        <v>0</v>
      </c>
      <c r="K9" s="98">
        <f t="shared" si="1"/>
        <v>0</v>
      </c>
    </row>
    <row r="10" spans="1:11" ht="24.95" customHeight="1">
      <c r="A10" s="40" t="s">
        <v>215</v>
      </c>
      <c r="B10" s="105" t="s">
        <v>216</v>
      </c>
      <c r="C10" s="146" t="s">
        <v>217</v>
      </c>
      <c r="D10" s="52"/>
      <c r="E10" s="53"/>
      <c r="F10" s="147" t="s">
        <v>218</v>
      </c>
      <c r="G10" s="107">
        <v>25</v>
      </c>
      <c r="H10" s="56"/>
      <c r="I10" s="48">
        <v>0.08</v>
      </c>
      <c r="J10" s="49">
        <f t="shared" si="0"/>
        <v>0</v>
      </c>
      <c r="K10" s="149">
        <f t="shared" si="1"/>
        <v>0</v>
      </c>
    </row>
    <row r="11" spans="1:11" ht="24.95" customHeight="1">
      <c r="A11" s="40" t="s">
        <v>219</v>
      </c>
      <c r="B11" s="105" t="s">
        <v>220</v>
      </c>
      <c r="C11" s="146" t="s">
        <v>221</v>
      </c>
      <c r="D11" s="52"/>
      <c r="E11" s="53"/>
      <c r="F11" s="147" t="s">
        <v>222</v>
      </c>
      <c r="G11" s="148">
        <v>5</v>
      </c>
      <c r="H11" s="56"/>
      <c r="I11" s="48">
        <v>0.08</v>
      </c>
      <c r="J11" s="49">
        <f t="shared" si="0"/>
        <v>0</v>
      </c>
      <c r="K11" s="149">
        <f t="shared" si="1"/>
        <v>0</v>
      </c>
    </row>
    <row r="12" spans="1:11" ht="24.95" customHeight="1">
      <c r="A12" s="40"/>
      <c r="B12" s="105" t="s">
        <v>223</v>
      </c>
      <c r="C12" s="70" t="s">
        <v>224</v>
      </c>
      <c r="D12" s="52"/>
      <c r="E12" s="53"/>
      <c r="F12" s="147" t="s">
        <v>225</v>
      </c>
      <c r="G12" s="148">
        <v>1</v>
      </c>
      <c r="H12" s="56"/>
      <c r="I12" s="48">
        <v>0.08</v>
      </c>
      <c r="J12" s="49">
        <f t="shared" si="0"/>
        <v>0</v>
      </c>
      <c r="K12" s="149">
        <f t="shared" si="1"/>
        <v>0</v>
      </c>
    </row>
    <row r="13" spans="1:11" ht="24.95" customHeight="1">
      <c r="A13" s="40"/>
      <c r="B13" s="105" t="s">
        <v>226</v>
      </c>
      <c r="C13" s="70" t="s">
        <v>227</v>
      </c>
      <c r="D13" s="52"/>
      <c r="E13" s="53"/>
      <c r="F13" s="147" t="s">
        <v>228</v>
      </c>
      <c r="G13" s="148">
        <v>1</v>
      </c>
      <c r="H13" s="56"/>
      <c r="I13" s="48">
        <v>0.08</v>
      </c>
      <c r="J13" s="49">
        <f t="shared" si="0"/>
        <v>0</v>
      </c>
      <c r="K13" s="149">
        <f t="shared" si="1"/>
        <v>0</v>
      </c>
    </row>
    <row r="14" spans="1:11" ht="24.95" customHeight="1">
      <c r="A14" s="40"/>
      <c r="B14" s="105" t="s">
        <v>229</v>
      </c>
      <c r="C14" s="70" t="s">
        <v>230</v>
      </c>
      <c r="D14" s="52"/>
      <c r="E14" s="53"/>
      <c r="F14" s="147" t="s">
        <v>231</v>
      </c>
      <c r="G14" s="148">
        <v>1</v>
      </c>
      <c r="H14" s="56"/>
      <c r="I14" s="48">
        <v>0.08</v>
      </c>
      <c r="J14" s="49">
        <f t="shared" si="0"/>
        <v>0</v>
      </c>
      <c r="K14" s="149">
        <f t="shared" si="1"/>
        <v>0</v>
      </c>
    </row>
    <row r="15" spans="1:11" ht="21" customHeight="1">
      <c r="B15" s="580" t="s">
        <v>232</v>
      </c>
      <c r="C15" s="580"/>
      <c r="D15" s="580"/>
      <c r="E15" s="580"/>
      <c r="F15" s="580"/>
      <c r="G15" s="580"/>
      <c r="H15" s="580"/>
      <c r="I15" s="580"/>
      <c r="J15" s="77">
        <f>SUM(J7:J14)</f>
        <v>0</v>
      </c>
      <c r="K15" s="77">
        <f>SUM(K7:K14)</f>
        <v>0</v>
      </c>
    </row>
    <row r="16" spans="1:11">
      <c r="B16" s="150"/>
      <c r="C16" s="151"/>
      <c r="D16" s="152"/>
      <c r="E16" s="152"/>
      <c r="F16" s="150"/>
      <c r="G16" s="150"/>
      <c r="H16" s="135"/>
      <c r="I16" s="136"/>
      <c r="J16" s="137"/>
      <c r="K16" s="138"/>
    </row>
    <row r="17" spans="2:11">
      <c r="B17" s="20"/>
      <c r="C17" s="18"/>
      <c r="D17" s="153"/>
      <c r="E17" s="153"/>
      <c r="F17" s="127"/>
      <c r="G17" s="127"/>
      <c r="H17" s="128"/>
      <c r="I17" s="129"/>
      <c r="J17" s="130"/>
      <c r="K17" s="110"/>
    </row>
    <row r="18" spans="2:11" ht="13.5">
      <c r="C18" s="154"/>
      <c r="D18" s="155"/>
      <c r="E18" s="155"/>
      <c r="F18" s="125"/>
      <c r="G18" s="125"/>
      <c r="I18" s="7" t="s">
        <v>204</v>
      </c>
    </row>
  </sheetData>
  <sheetProtection selectLockedCells="1" selectUnlockedCells="1"/>
  <mergeCells count="1">
    <mergeCell ref="B15:I15"/>
  </mergeCells>
  <conditionalFormatting sqref="J7:J11">
    <cfRule type="expression" dxfId="72" priority="1" stopIfTrue="1">
      <formula>$G6=I6</formula>
    </cfRule>
  </conditionalFormatting>
  <conditionalFormatting sqref="J7:J11">
    <cfRule type="expression" dxfId="71" priority="2" stopIfTrue="1">
      <formula>$G6=I6</formula>
    </cfRule>
  </conditionalFormatting>
  <conditionalFormatting sqref="J12">
    <cfRule type="expression" dxfId="70" priority="3" stopIfTrue="1">
      <formula>$G11=I11</formula>
    </cfRule>
  </conditionalFormatting>
  <conditionalFormatting sqref="J12">
    <cfRule type="expression" dxfId="69" priority="4" stopIfTrue="1">
      <formula>$G11=I11</formula>
    </cfRule>
  </conditionalFormatting>
  <conditionalFormatting sqref="J13">
    <cfRule type="expression" dxfId="68" priority="5" stopIfTrue="1">
      <formula>$G12=I12</formula>
    </cfRule>
  </conditionalFormatting>
  <conditionalFormatting sqref="J13">
    <cfRule type="expression" dxfId="67" priority="6" stopIfTrue="1">
      <formula>$G12=I12</formula>
    </cfRule>
  </conditionalFormatting>
  <conditionalFormatting sqref="J14">
    <cfRule type="expression" dxfId="66" priority="7" stopIfTrue="1">
      <formula>$G13=I13</formula>
    </cfRule>
  </conditionalFormatting>
  <conditionalFormatting sqref="J14">
    <cfRule type="expression" dxfId="65" priority="8" stopIfTrue="1">
      <formula>$G13=I13</formula>
    </cfRule>
  </conditionalFormatting>
  <pageMargins left="0.2361111111111111" right="0.2361111111111111" top="0.74791666666666667" bottom="0.74791666666666667" header="0.51180555555555551" footer="0.51180555555555551"/>
  <pageSetup paperSize="9" scale="92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K24"/>
  <sheetViews>
    <sheetView topLeftCell="B1" zoomScaleSheetLayoutView="100" workbookViewId="0">
      <selection activeCell="H7" sqref="H7:H17"/>
    </sheetView>
  </sheetViews>
  <sheetFormatPr defaultRowHeight="12.75"/>
  <cols>
    <col min="1" max="1" width="6.125" style="3" hidden="1" customWidth="1"/>
    <col min="2" max="2" width="5.25" style="4" customWidth="1"/>
    <col min="3" max="3" width="30.5" style="5" customWidth="1"/>
    <col min="4" max="4" width="20.125" style="6" customWidth="1"/>
    <col min="5" max="5" width="13" style="6" customWidth="1"/>
    <col min="6" max="6" width="17" style="3" customWidth="1"/>
    <col min="7" max="7" width="9.75" style="7" customWidth="1"/>
    <col min="8" max="8" width="9.25" style="8" customWidth="1"/>
    <col min="9" max="9" width="6.875" style="4" customWidth="1"/>
    <col min="10" max="11" width="9.25" style="8" customWidth="1"/>
    <col min="12" max="16384" width="9" style="4"/>
  </cols>
  <sheetData>
    <row r="1" spans="1:11" ht="15">
      <c r="B1" s="10" t="s">
        <v>1183</v>
      </c>
      <c r="C1" s="11"/>
      <c r="D1" s="12"/>
      <c r="E1" s="12"/>
      <c r="F1" s="16"/>
      <c r="G1" s="16"/>
      <c r="H1" s="15"/>
      <c r="I1" s="16"/>
      <c r="J1" s="15"/>
      <c r="K1" s="15"/>
    </row>
    <row r="2" spans="1:11" ht="15">
      <c r="B2" s="17" t="s">
        <v>2</v>
      </c>
      <c r="C2" s="156"/>
      <c r="D2" s="157"/>
      <c r="E2" s="157"/>
      <c r="F2" s="158"/>
      <c r="G2" s="158"/>
      <c r="H2" s="159"/>
      <c r="I2" s="158"/>
      <c r="J2" s="159"/>
      <c r="K2" s="159"/>
    </row>
    <row r="3" spans="1:11" ht="15">
      <c r="B3" s="160"/>
      <c r="C3" s="156"/>
      <c r="D3" s="157"/>
      <c r="E3" s="157"/>
      <c r="F3" s="158"/>
      <c r="G3" s="158"/>
      <c r="H3" s="159"/>
      <c r="I3" s="158"/>
      <c r="J3" s="159"/>
      <c r="K3" s="159"/>
    </row>
    <row r="4" spans="1:11" ht="15">
      <c r="B4" s="161"/>
      <c r="C4" s="162"/>
      <c r="D4" s="163"/>
      <c r="E4" s="163"/>
      <c r="F4" s="164" t="s">
        <v>5</v>
      </c>
      <c r="G4" s="163"/>
      <c r="H4" s="165"/>
      <c r="I4" s="166"/>
      <c r="J4" s="167"/>
      <c r="K4" s="168"/>
    </row>
    <row r="5" spans="1:11" ht="14.25">
      <c r="B5" s="169" t="s">
        <v>233</v>
      </c>
      <c r="C5" s="170"/>
      <c r="D5" s="171"/>
      <c r="E5" s="171"/>
      <c r="F5" s="172"/>
      <c r="G5" s="173"/>
      <c r="H5" s="113"/>
      <c r="I5" s="113"/>
      <c r="J5" s="113"/>
      <c r="K5" s="113"/>
    </row>
    <row r="6" spans="1:11" ht="38.25">
      <c r="B6" s="174" t="s">
        <v>7</v>
      </c>
      <c r="C6" s="35" t="s">
        <v>8</v>
      </c>
      <c r="D6" s="175" t="s">
        <v>9</v>
      </c>
      <c r="E6" s="114" t="s">
        <v>10</v>
      </c>
      <c r="F6" s="176" t="s">
        <v>11</v>
      </c>
      <c r="G6" s="39" t="s">
        <v>12</v>
      </c>
      <c r="H6" s="144" t="s">
        <v>13</v>
      </c>
      <c r="I6" s="117" t="s">
        <v>14</v>
      </c>
      <c r="J6" s="557" t="s">
        <v>15</v>
      </c>
      <c r="K6" s="559" t="s">
        <v>16</v>
      </c>
    </row>
    <row r="7" spans="1:11" ht="31.5" customHeight="1">
      <c r="A7" s="40" t="s">
        <v>216</v>
      </c>
      <c r="B7" s="105" t="s">
        <v>234</v>
      </c>
      <c r="C7" s="177" t="s">
        <v>235</v>
      </c>
      <c r="D7" s="52"/>
      <c r="E7" s="53"/>
      <c r="F7" s="178" t="s">
        <v>236</v>
      </c>
      <c r="G7" s="148">
        <v>17</v>
      </c>
      <c r="H7" s="56"/>
      <c r="I7" s="48">
        <v>0.08</v>
      </c>
      <c r="J7" s="49">
        <f t="shared" ref="J7:J17" si="0">ROUND((G7*H7),2)</f>
        <v>0</v>
      </c>
      <c r="K7" s="551">
        <f t="shared" ref="K7:K17" si="1">ROUND((J7+(J7*I7)),2)</f>
        <v>0</v>
      </c>
    </row>
    <row r="8" spans="1:11" ht="31.5" customHeight="1">
      <c r="A8" s="40" t="s">
        <v>220</v>
      </c>
      <c r="B8" s="105" t="s">
        <v>237</v>
      </c>
      <c r="C8" s="177" t="s">
        <v>238</v>
      </c>
      <c r="D8" s="52"/>
      <c r="E8" s="53"/>
      <c r="F8" s="178" t="s">
        <v>239</v>
      </c>
      <c r="G8" s="148">
        <v>1</v>
      </c>
      <c r="H8" s="56"/>
      <c r="I8" s="48">
        <v>0.08</v>
      </c>
      <c r="J8" s="49">
        <f t="shared" si="0"/>
        <v>0</v>
      </c>
      <c r="K8" s="551">
        <f t="shared" si="1"/>
        <v>0</v>
      </c>
    </row>
    <row r="9" spans="1:11" ht="24.95" customHeight="1">
      <c r="A9" s="40" t="s">
        <v>223</v>
      </c>
      <c r="B9" s="105" t="s">
        <v>240</v>
      </c>
      <c r="C9" s="177" t="s">
        <v>241</v>
      </c>
      <c r="D9" s="52"/>
      <c r="E9" s="53"/>
      <c r="F9" s="178" t="s">
        <v>242</v>
      </c>
      <c r="G9" s="148">
        <v>1</v>
      </c>
      <c r="H9" s="56"/>
      <c r="I9" s="48">
        <v>0.08</v>
      </c>
      <c r="J9" s="49">
        <f t="shared" si="0"/>
        <v>0</v>
      </c>
      <c r="K9" s="551">
        <f t="shared" si="1"/>
        <v>0</v>
      </c>
    </row>
    <row r="10" spans="1:11" ht="24.95" customHeight="1">
      <c r="A10" s="40" t="s">
        <v>226</v>
      </c>
      <c r="B10" s="105" t="s">
        <v>243</v>
      </c>
      <c r="C10" s="179" t="s">
        <v>244</v>
      </c>
      <c r="D10" s="52"/>
      <c r="E10" s="53"/>
      <c r="F10" s="178" t="s">
        <v>245</v>
      </c>
      <c r="G10" s="180">
        <v>1</v>
      </c>
      <c r="H10" s="56"/>
      <c r="I10" s="48">
        <v>0.08</v>
      </c>
      <c r="J10" s="49">
        <f t="shared" si="0"/>
        <v>0</v>
      </c>
      <c r="K10" s="560">
        <f t="shared" si="1"/>
        <v>0</v>
      </c>
    </row>
    <row r="11" spans="1:11" ht="24.95" customHeight="1">
      <c r="A11" s="40" t="s">
        <v>229</v>
      </c>
      <c r="B11" s="105" t="s">
        <v>246</v>
      </c>
      <c r="C11" s="179" t="s">
        <v>247</v>
      </c>
      <c r="D11" s="52"/>
      <c r="E11" s="53"/>
      <c r="F11" s="178" t="s">
        <v>248</v>
      </c>
      <c r="G11" s="180">
        <v>1</v>
      </c>
      <c r="H11" s="56"/>
      <c r="I11" s="48">
        <v>0.08</v>
      </c>
      <c r="J11" s="49">
        <f t="shared" si="0"/>
        <v>0</v>
      </c>
      <c r="K11" s="560">
        <f t="shared" si="1"/>
        <v>0</v>
      </c>
    </row>
    <row r="12" spans="1:11" ht="24.95" customHeight="1">
      <c r="A12" s="40" t="s">
        <v>249</v>
      </c>
      <c r="B12" s="105" t="s">
        <v>250</v>
      </c>
      <c r="C12" s="179" t="s">
        <v>251</v>
      </c>
      <c r="D12" s="52"/>
      <c r="E12" s="53"/>
      <c r="F12" s="178" t="s">
        <v>252</v>
      </c>
      <c r="G12" s="180">
        <v>1</v>
      </c>
      <c r="H12" s="56"/>
      <c r="I12" s="48">
        <v>0.08</v>
      </c>
      <c r="J12" s="49">
        <f t="shared" si="0"/>
        <v>0</v>
      </c>
      <c r="K12" s="560">
        <f t="shared" si="1"/>
        <v>0</v>
      </c>
    </row>
    <row r="13" spans="1:11" ht="24.95" customHeight="1">
      <c r="A13" s="40" t="s">
        <v>253</v>
      </c>
      <c r="B13" s="105" t="s">
        <v>254</v>
      </c>
      <c r="C13" s="179" t="s">
        <v>255</v>
      </c>
      <c r="D13" s="52"/>
      <c r="E13" s="53"/>
      <c r="F13" s="178" t="s">
        <v>256</v>
      </c>
      <c r="G13" s="180">
        <v>8</v>
      </c>
      <c r="H13" s="56"/>
      <c r="I13" s="48">
        <v>0.08</v>
      </c>
      <c r="J13" s="49">
        <f t="shared" si="0"/>
        <v>0</v>
      </c>
      <c r="K13" s="560">
        <f t="shared" si="1"/>
        <v>0</v>
      </c>
    </row>
    <row r="14" spans="1:11" ht="24.95" customHeight="1">
      <c r="A14" s="40" t="s">
        <v>257</v>
      </c>
      <c r="B14" s="105" t="s">
        <v>258</v>
      </c>
      <c r="C14" s="179" t="s">
        <v>259</v>
      </c>
      <c r="D14" s="52"/>
      <c r="E14" s="53"/>
      <c r="F14" s="178" t="s">
        <v>260</v>
      </c>
      <c r="G14" s="180">
        <v>130</v>
      </c>
      <c r="H14" s="56"/>
      <c r="I14" s="48">
        <v>0.08</v>
      </c>
      <c r="J14" s="49">
        <f t="shared" si="0"/>
        <v>0</v>
      </c>
      <c r="K14" s="560">
        <f t="shared" si="1"/>
        <v>0</v>
      </c>
    </row>
    <row r="15" spans="1:11" ht="24.95" customHeight="1">
      <c r="A15" s="40" t="s">
        <v>261</v>
      </c>
      <c r="B15" s="105" t="s">
        <v>262</v>
      </c>
      <c r="C15" s="179" t="s">
        <v>263</v>
      </c>
      <c r="D15" s="52"/>
      <c r="E15" s="53"/>
      <c r="F15" s="54" t="s">
        <v>264</v>
      </c>
      <c r="G15" s="180">
        <v>60</v>
      </c>
      <c r="H15" s="56"/>
      <c r="I15" s="48">
        <v>0.08</v>
      </c>
      <c r="J15" s="49">
        <f t="shared" si="0"/>
        <v>0</v>
      </c>
      <c r="K15" s="560">
        <f t="shared" si="1"/>
        <v>0</v>
      </c>
    </row>
    <row r="16" spans="1:11" ht="24.95" customHeight="1">
      <c r="A16" s="40" t="s">
        <v>265</v>
      </c>
      <c r="B16" s="105" t="s">
        <v>266</v>
      </c>
      <c r="C16" s="179" t="s">
        <v>267</v>
      </c>
      <c r="D16" s="52"/>
      <c r="E16" s="53"/>
      <c r="F16" s="54" t="s">
        <v>260</v>
      </c>
      <c r="G16" s="180">
        <v>40</v>
      </c>
      <c r="H16" s="56"/>
      <c r="I16" s="48">
        <v>0.08</v>
      </c>
      <c r="J16" s="49">
        <f t="shared" si="0"/>
        <v>0</v>
      </c>
      <c r="K16" s="560">
        <f t="shared" si="1"/>
        <v>0</v>
      </c>
    </row>
    <row r="17" spans="1:11" ht="24.95" customHeight="1">
      <c r="A17" s="40" t="s">
        <v>268</v>
      </c>
      <c r="B17" s="105" t="s">
        <v>269</v>
      </c>
      <c r="C17" s="179" t="s">
        <v>270</v>
      </c>
      <c r="D17" s="52"/>
      <c r="E17" s="53"/>
      <c r="F17" s="54" t="s">
        <v>264</v>
      </c>
      <c r="G17" s="180">
        <v>30</v>
      </c>
      <c r="H17" s="56"/>
      <c r="I17" s="48">
        <v>0.08</v>
      </c>
      <c r="J17" s="49">
        <f t="shared" si="0"/>
        <v>0</v>
      </c>
      <c r="K17" s="560">
        <f t="shared" si="1"/>
        <v>0</v>
      </c>
    </row>
    <row r="18" spans="1:11" ht="28.5" customHeight="1">
      <c r="B18" s="581" t="s">
        <v>271</v>
      </c>
      <c r="C18" s="581"/>
      <c r="D18" s="581"/>
      <c r="E18" s="581"/>
      <c r="F18" s="581"/>
      <c r="G18" s="581"/>
      <c r="H18" s="581"/>
      <c r="I18" s="581"/>
      <c r="J18" s="558">
        <f>SUM(J7:J17)</f>
        <v>0</v>
      </c>
      <c r="K18" s="561">
        <f>SUM(K7:K17)</f>
        <v>0</v>
      </c>
    </row>
    <row r="19" spans="1:11">
      <c r="B19" s="181"/>
      <c r="C19" s="182"/>
      <c r="D19" s="152"/>
      <c r="E19" s="152"/>
      <c r="F19" s="150"/>
      <c r="G19" s="150"/>
      <c r="H19" s="135"/>
      <c r="I19" s="136"/>
      <c r="J19" s="137"/>
      <c r="K19" s="138"/>
    </row>
    <row r="20" spans="1:11">
      <c r="B20" s="183"/>
      <c r="F20" s="4"/>
      <c r="G20" s="4"/>
    </row>
    <row r="21" spans="1:11">
      <c r="B21" s="183"/>
      <c r="F21" s="4"/>
      <c r="G21" s="4"/>
      <c r="I21" s="7" t="s">
        <v>204</v>
      </c>
    </row>
    <row r="24" spans="1:11">
      <c r="B24" s="184"/>
      <c r="C24" s="185"/>
      <c r="D24" s="186"/>
      <c r="E24" s="186"/>
      <c r="F24" s="187"/>
      <c r="G24" s="187"/>
      <c r="H24" s="187"/>
      <c r="I24" s="187"/>
      <c r="J24" s="187"/>
      <c r="K24" s="188"/>
    </row>
  </sheetData>
  <sheetProtection selectLockedCells="1" selectUnlockedCells="1"/>
  <mergeCells count="1">
    <mergeCell ref="B18:I18"/>
  </mergeCells>
  <conditionalFormatting sqref="J7:J17">
    <cfRule type="expression" dxfId="64" priority="1" stopIfTrue="1">
      <formula>$G6=I6</formula>
    </cfRule>
  </conditionalFormatting>
  <conditionalFormatting sqref="J7:J17">
    <cfRule type="expression" dxfId="63" priority="2" stopIfTrue="1">
      <formula>$G6=I6</formula>
    </cfRule>
  </conditionalFormatting>
  <pageMargins left="0.2361111111111111" right="0.2361111111111111" top="0.74791666666666667" bottom="0.74791666666666667" header="0.51180555555555551" footer="0.51180555555555551"/>
  <pageSetup paperSize="9" scale="94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K23"/>
  <sheetViews>
    <sheetView workbookViewId="0">
      <selection activeCell="A2" sqref="A2"/>
    </sheetView>
  </sheetViews>
  <sheetFormatPr defaultRowHeight="12"/>
  <cols>
    <col min="1" max="1" width="5.25" style="189" customWidth="1"/>
    <col min="2" max="2" width="30.625" style="189" customWidth="1"/>
    <col min="3" max="3" width="25.625" style="189" customWidth="1"/>
    <col min="4" max="4" width="14.5" style="189" customWidth="1"/>
    <col min="5" max="5" width="13.625" style="190" customWidth="1"/>
    <col min="6" max="6" width="10" style="189" customWidth="1"/>
    <col min="7" max="7" width="9.25" style="191" customWidth="1"/>
    <col min="8" max="8" width="6.625" style="189" customWidth="1"/>
    <col min="9" max="10" width="9.25" style="192" customWidth="1"/>
    <col min="11" max="16384" width="9" style="189"/>
  </cols>
  <sheetData>
    <row r="1" spans="1:11" ht="15">
      <c r="A1" s="10" t="s">
        <v>1183</v>
      </c>
      <c r="B1" s="193"/>
      <c r="C1" s="193"/>
      <c r="D1" s="193"/>
      <c r="E1" s="194"/>
      <c r="F1" s="193"/>
      <c r="G1" s="195"/>
      <c r="H1" s="193"/>
      <c r="I1" s="193"/>
      <c r="J1" s="193"/>
    </row>
    <row r="2" spans="1:11" ht="15">
      <c r="A2" s="17" t="s">
        <v>2</v>
      </c>
      <c r="B2" s="193"/>
      <c r="C2" s="193"/>
      <c r="D2" s="193"/>
      <c r="E2" s="194"/>
      <c r="F2" s="193"/>
      <c r="G2" s="195"/>
      <c r="H2" s="193"/>
      <c r="I2" s="193"/>
      <c r="J2" s="193"/>
    </row>
    <row r="3" spans="1:11" ht="15">
      <c r="A3" s="196"/>
      <c r="B3" s="197"/>
      <c r="C3" s="197"/>
      <c r="D3" s="197"/>
      <c r="E3" s="198"/>
      <c r="F3" s="197"/>
      <c r="G3" s="199"/>
      <c r="H3" s="200"/>
      <c r="I3" s="201"/>
      <c r="J3" s="197"/>
    </row>
    <row r="4" spans="1:11" ht="15">
      <c r="A4" s="132"/>
      <c r="B4" s="197"/>
      <c r="C4" s="197"/>
      <c r="D4" s="197"/>
      <c r="E4" s="26" t="s">
        <v>5</v>
      </c>
      <c r="F4" s="202"/>
      <c r="G4" s="199"/>
      <c r="H4" s="199"/>
      <c r="I4" s="203"/>
      <c r="J4" s="204"/>
    </row>
    <row r="5" spans="1:11" ht="14.25">
      <c r="A5" s="205" t="s">
        <v>273</v>
      </c>
      <c r="B5" s="206"/>
      <c r="C5" s="207"/>
      <c r="D5" s="207"/>
      <c r="E5" s="208"/>
      <c r="F5" s="208"/>
      <c r="G5" s="209"/>
      <c r="H5" s="209"/>
      <c r="I5" s="210"/>
      <c r="J5" s="211"/>
    </row>
    <row r="6" spans="1:11" s="216" customFormat="1" ht="31.5">
      <c r="A6" s="87" t="s">
        <v>7</v>
      </c>
      <c r="B6" s="87" t="s">
        <v>8</v>
      </c>
      <c r="C6" s="87" t="s">
        <v>9</v>
      </c>
      <c r="D6" s="212" t="s">
        <v>10</v>
      </c>
      <c r="E6" s="212" t="s">
        <v>11</v>
      </c>
      <c r="F6" s="213" t="s">
        <v>12</v>
      </c>
      <c r="G6" s="214" t="s">
        <v>13</v>
      </c>
      <c r="H6" s="214" t="s">
        <v>14</v>
      </c>
      <c r="I6" s="215" t="s">
        <v>15</v>
      </c>
      <c r="J6" s="570" t="s">
        <v>16</v>
      </c>
      <c r="K6" s="571" t="s">
        <v>310</v>
      </c>
    </row>
    <row r="7" spans="1:11" ht="33" customHeight="1">
      <c r="A7" s="105" t="s">
        <v>274</v>
      </c>
      <c r="B7" s="217" t="s">
        <v>275</v>
      </c>
      <c r="C7" s="218"/>
      <c r="D7" s="219"/>
      <c r="E7" s="220" t="s">
        <v>276</v>
      </c>
      <c r="F7" s="221">
        <v>12</v>
      </c>
      <c r="G7" s="222"/>
      <c r="H7" s="223">
        <v>0.08</v>
      </c>
      <c r="I7" s="98">
        <f t="shared" ref="I7:I14" si="0">ROUND((F7*G7),2)</f>
        <v>0</v>
      </c>
      <c r="J7" s="57">
        <f t="shared" ref="J7:J14" si="1">ROUND((I7+(I7*H7)),2)</f>
        <v>0</v>
      </c>
      <c r="K7" s="572"/>
    </row>
    <row r="8" spans="1:11" ht="33" customHeight="1">
      <c r="A8" s="105" t="s">
        <v>277</v>
      </c>
      <c r="B8" s="217" t="s">
        <v>278</v>
      </c>
      <c r="C8" s="218"/>
      <c r="D8" s="219"/>
      <c r="E8" s="220" t="s">
        <v>279</v>
      </c>
      <c r="F8" s="221">
        <v>30</v>
      </c>
      <c r="G8" s="222"/>
      <c r="H8" s="223">
        <v>0.08</v>
      </c>
      <c r="I8" s="98">
        <f t="shared" si="0"/>
        <v>0</v>
      </c>
      <c r="J8" s="57">
        <f t="shared" si="1"/>
        <v>0</v>
      </c>
      <c r="K8" s="572"/>
    </row>
    <row r="9" spans="1:11" ht="33" customHeight="1">
      <c r="A9" s="105" t="s">
        <v>280</v>
      </c>
      <c r="B9" s="217" t="s">
        <v>281</v>
      </c>
      <c r="C9" s="218"/>
      <c r="D9" s="219"/>
      <c r="E9" s="220" t="s">
        <v>282</v>
      </c>
      <c r="F9" s="221">
        <v>15</v>
      </c>
      <c r="G9" s="222"/>
      <c r="H9" s="223">
        <v>0.08</v>
      </c>
      <c r="I9" s="98">
        <f t="shared" si="0"/>
        <v>0</v>
      </c>
      <c r="J9" s="57">
        <f t="shared" si="1"/>
        <v>0</v>
      </c>
      <c r="K9" s="572"/>
    </row>
    <row r="10" spans="1:11" ht="33" customHeight="1">
      <c r="A10" s="105" t="s">
        <v>283</v>
      </c>
      <c r="B10" s="217" t="s">
        <v>284</v>
      </c>
      <c r="C10" s="218"/>
      <c r="D10" s="219"/>
      <c r="E10" s="220" t="s">
        <v>285</v>
      </c>
      <c r="F10" s="221">
        <v>70</v>
      </c>
      <c r="G10" s="222"/>
      <c r="H10" s="223">
        <v>0.08</v>
      </c>
      <c r="I10" s="98">
        <f t="shared" si="0"/>
        <v>0</v>
      </c>
      <c r="J10" s="57">
        <f t="shared" si="1"/>
        <v>0</v>
      </c>
      <c r="K10" s="572"/>
    </row>
    <row r="11" spans="1:11" ht="33" customHeight="1">
      <c r="A11" s="105" t="s">
        <v>286</v>
      </c>
      <c r="B11" s="217" t="s">
        <v>287</v>
      </c>
      <c r="C11" s="218"/>
      <c r="D11" s="219"/>
      <c r="E11" s="220" t="s">
        <v>288</v>
      </c>
      <c r="F11" s="224">
        <v>130</v>
      </c>
      <c r="G11" s="225"/>
      <c r="H11" s="226">
        <v>0.08</v>
      </c>
      <c r="I11" s="98">
        <f t="shared" si="0"/>
        <v>0</v>
      </c>
      <c r="J11" s="57">
        <f t="shared" si="1"/>
        <v>0</v>
      </c>
      <c r="K11" s="572"/>
    </row>
    <row r="12" spans="1:11" ht="33" customHeight="1">
      <c r="A12" s="105" t="s">
        <v>289</v>
      </c>
      <c r="B12" s="217" t="s">
        <v>290</v>
      </c>
      <c r="C12" s="218"/>
      <c r="D12" s="219"/>
      <c r="E12" s="220" t="s">
        <v>291</v>
      </c>
      <c r="F12" s="227">
        <v>50</v>
      </c>
      <c r="G12" s="228"/>
      <c r="H12" s="229">
        <v>0.08</v>
      </c>
      <c r="I12" s="98">
        <f t="shared" si="0"/>
        <v>0</v>
      </c>
      <c r="J12" s="57">
        <f t="shared" si="1"/>
        <v>0</v>
      </c>
      <c r="K12" s="572"/>
    </row>
    <row r="13" spans="1:11" ht="33" customHeight="1">
      <c r="A13" s="105" t="s">
        <v>292</v>
      </c>
      <c r="B13" s="217" t="s">
        <v>293</v>
      </c>
      <c r="C13" s="218"/>
      <c r="D13" s="219"/>
      <c r="E13" s="220" t="s">
        <v>294</v>
      </c>
      <c r="F13" s="227">
        <v>40</v>
      </c>
      <c r="G13" s="228"/>
      <c r="H13" s="230">
        <v>0.08</v>
      </c>
      <c r="I13" s="98">
        <f t="shared" si="0"/>
        <v>0</v>
      </c>
      <c r="J13" s="573">
        <f t="shared" si="1"/>
        <v>0</v>
      </c>
      <c r="K13" s="572"/>
    </row>
    <row r="14" spans="1:11" ht="33" customHeight="1">
      <c r="A14" s="105" t="s">
        <v>295</v>
      </c>
      <c r="B14" s="231" t="s">
        <v>296</v>
      </c>
      <c r="C14" s="232"/>
      <c r="D14" s="233"/>
      <c r="E14" s="234" t="s">
        <v>297</v>
      </c>
      <c r="F14" s="235">
        <v>20</v>
      </c>
      <c r="G14" s="236"/>
      <c r="H14" s="230">
        <v>0.08</v>
      </c>
      <c r="I14" s="57">
        <f t="shared" si="0"/>
        <v>0</v>
      </c>
      <c r="J14" s="57">
        <f t="shared" si="1"/>
        <v>0</v>
      </c>
      <c r="K14" s="572"/>
    </row>
    <row r="15" spans="1:11" ht="47.25" customHeight="1">
      <c r="A15" s="582" t="s">
        <v>302</v>
      </c>
      <c r="B15" s="582"/>
      <c r="C15" s="582"/>
      <c r="D15" s="582"/>
      <c r="E15" s="582"/>
      <c r="F15" s="582"/>
      <c r="G15" s="582"/>
      <c r="H15" s="582"/>
      <c r="I15" s="240">
        <f>SUM(I7:I14)</f>
        <v>0</v>
      </c>
      <c r="J15" s="241">
        <f>SUM(J7:J14)</f>
        <v>0</v>
      </c>
    </row>
    <row r="16" spans="1:11" ht="55.35" customHeight="1">
      <c r="B16" s="583" t="s">
        <v>303</v>
      </c>
      <c r="C16" s="583"/>
      <c r="D16" s="583"/>
      <c r="E16" s="583"/>
      <c r="F16" s="583"/>
      <c r="G16" s="583"/>
      <c r="H16" s="583"/>
      <c r="I16" s="583"/>
      <c r="J16" s="189"/>
    </row>
    <row r="17" spans="2:10">
      <c r="B17" s="584" t="s">
        <v>304</v>
      </c>
      <c r="C17" s="584"/>
      <c r="D17" s="584"/>
      <c r="E17" s="584"/>
      <c r="F17" s="584"/>
      <c r="G17" s="584"/>
      <c r="H17" s="584"/>
      <c r="I17" s="584"/>
      <c r="J17" s="189"/>
    </row>
    <row r="18" spans="2:10">
      <c r="B18" s="584" t="s">
        <v>305</v>
      </c>
      <c r="C18" s="584"/>
      <c r="D18" s="584"/>
      <c r="E18" s="584"/>
      <c r="F18" s="584"/>
      <c r="G18" s="584"/>
      <c r="H18" s="584"/>
      <c r="I18" s="584"/>
      <c r="J18" s="189"/>
    </row>
    <row r="19" spans="2:10">
      <c r="B19" s="584" t="s">
        <v>306</v>
      </c>
      <c r="C19" s="584"/>
      <c r="D19" s="584"/>
      <c r="E19" s="584"/>
      <c r="F19" s="584"/>
      <c r="G19" s="584"/>
      <c r="H19" s="584"/>
      <c r="I19" s="584"/>
      <c r="J19" s="189"/>
    </row>
    <row r="20" spans="2:10">
      <c r="B20" s="243"/>
      <c r="C20" s="243"/>
      <c r="D20" s="243"/>
      <c r="E20" s="243"/>
      <c r="F20" s="243"/>
      <c r="G20" s="243"/>
      <c r="H20" s="243"/>
      <c r="I20" s="243"/>
      <c r="J20" s="189"/>
    </row>
    <row r="21" spans="2:10">
      <c r="B21" s="244" t="s">
        <v>307</v>
      </c>
      <c r="G21" s="245"/>
      <c r="I21" s="189"/>
      <c r="J21" s="189"/>
    </row>
    <row r="23" spans="2:10">
      <c r="G23" s="246"/>
      <c r="H23" s="245" t="s">
        <v>204</v>
      </c>
      <c r="I23" s="242"/>
    </row>
  </sheetData>
  <sheetProtection selectLockedCells="1" selectUnlockedCells="1"/>
  <mergeCells count="5">
    <mergeCell ref="A15:H15"/>
    <mergeCell ref="B16:I16"/>
    <mergeCell ref="B17:I17"/>
    <mergeCell ref="B18:I18"/>
    <mergeCell ref="B19:I19"/>
  </mergeCells>
  <printOptions horizontalCentered="1"/>
  <pageMargins left="0.2361111111111111" right="0.2361111111111111" top="0.74791666666666667" bottom="0.15763888888888888" header="0.51180555555555551" footer="0.51180555555555551"/>
  <pageSetup paperSize="9" scale="96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L34"/>
  <sheetViews>
    <sheetView topLeftCell="B1" zoomScaleSheetLayoutView="100" workbookViewId="0">
      <selection activeCell="B1" sqref="B1:L34"/>
    </sheetView>
  </sheetViews>
  <sheetFormatPr defaultRowHeight="12.75"/>
  <cols>
    <col min="1" max="1" width="6.125" style="3" hidden="1" customWidth="1"/>
    <col min="2" max="2" width="5.25" style="4" customWidth="1"/>
    <col min="3" max="3" width="30.5" style="5" customWidth="1"/>
    <col min="4" max="4" width="20.125" style="6" customWidth="1"/>
    <col min="5" max="5" width="13" style="6" customWidth="1"/>
    <col min="6" max="6" width="17" style="3" customWidth="1"/>
    <col min="7" max="7" width="9.75" style="7" customWidth="1"/>
    <col min="8" max="8" width="9.25" style="8" customWidth="1"/>
    <col min="9" max="9" width="4.625" style="4" customWidth="1"/>
    <col min="10" max="11" width="9.25" style="8" customWidth="1"/>
    <col min="12" max="12" width="9" style="4" customWidth="1"/>
    <col min="13" max="16384" width="9" style="4"/>
  </cols>
  <sheetData>
    <row r="1" spans="1:12" ht="15">
      <c r="B1" s="10" t="s">
        <v>1183</v>
      </c>
      <c r="C1" s="156"/>
      <c r="D1" s="157"/>
      <c r="E1" s="157"/>
      <c r="F1" s="158"/>
      <c r="G1" s="158"/>
      <c r="H1" s="15"/>
      <c r="I1" s="16"/>
      <c r="J1" s="15"/>
      <c r="K1" s="15"/>
    </row>
    <row r="2" spans="1:12" ht="15">
      <c r="B2" s="17" t="s">
        <v>2</v>
      </c>
      <c r="C2" s="156"/>
      <c r="D2" s="157"/>
      <c r="E2" s="157"/>
      <c r="F2" s="158"/>
      <c r="G2" s="158"/>
      <c r="H2" s="15"/>
      <c r="I2" s="16"/>
      <c r="J2" s="15"/>
      <c r="K2" s="15"/>
    </row>
    <row r="3" spans="1:12" ht="14.25">
      <c r="B3" s="247"/>
      <c r="C3" s="162"/>
      <c r="D3" s="163"/>
      <c r="E3" s="163"/>
      <c r="F3" s="248"/>
      <c r="G3" s="248"/>
      <c r="H3" s="22"/>
      <c r="I3" s="23"/>
      <c r="J3" s="24"/>
      <c r="K3" s="110"/>
    </row>
    <row r="4" spans="1:12" ht="15">
      <c r="B4" s="249"/>
      <c r="C4" s="250"/>
      <c r="D4" s="251"/>
      <c r="E4" s="251"/>
      <c r="F4" s="164" t="s">
        <v>5</v>
      </c>
      <c r="G4" s="163"/>
      <c r="H4" s="135"/>
      <c r="I4" s="136"/>
      <c r="J4" s="137"/>
      <c r="K4" s="138"/>
    </row>
    <row r="5" spans="1:12" ht="14.25">
      <c r="B5" s="86" t="s">
        <v>308</v>
      </c>
      <c r="C5" s="29"/>
      <c r="D5" s="30"/>
      <c r="E5" s="30"/>
      <c r="F5" s="252"/>
      <c r="G5" s="173"/>
      <c r="H5" s="135"/>
      <c r="I5" s="136"/>
      <c r="J5" s="137"/>
      <c r="K5" s="138"/>
    </row>
    <row r="6" spans="1:12" ht="38.25">
      <c r="B6" s="35" t="s">
        <v>7</v>
      </c>
      <c r="C6" s="35" t="s">
        <v>8</v>
      </c>
      <c r="D6" s="114" t="s">
        <v>9</v>
      </c>
      <c r="E6" s="115" t="s">
        <v>10</v>
      </c>
      <c r="F6" s="253" t="s">
        <v>11</v>
      </c>
      <c r="G6" s="254" t="s">
        <v>12</v>
      </c>
      <c r="H6" s="255" t="s">
        <v>13</v>
      </c>
      <c r="I6" s="107" t="s">
        <v>309</v>
      </c>
      <c r="J6" s="255" t="s">
        <v>15</v>
      </c>
      <c r="K6" s="256" t="s">
        <v>16</v>
      </c>
      <c r="L6" s="256" t="s">
        <v>310</v>
      </c>
    </row>
    <row r="7" spans="1:12" ht="25.5">
      <c r="A7" s="40" t="s">
        <v>311</v>
      </c>
      <c r="B7" s="41" t="s">
        <v>311</v>
      </c>
      <c r="C7" s="257" t="s">
        <v>312</v>
      </c>
      <c r="D7" s="52"/>
      <c r="E7" s="53"/>
      <c r="F7" s="258" t="s">
        <v>313</v>
      </c>
      <c r="G7" s="259">
        <v>8</v>
      </c>
      <c r="H7" s="56"/>
      <c r="I7" s="48">
        <v>0.08</v>
      </c>
      <c r="J7" s="49">
        <f t="shared" ref="J7:J22" si="0">ROUND((G7*H7),2)</f>
        <v>0</v>
      </c>
      <c r="K7" s="98">
        <f t="shared" ref="K7:K22" si="1">ROUND((J7+(J7*I7)),2)</f>
        <v>0</v>
      </c>
      <c r="L7" s="68"/>
    </row>
    <row r="8" spans="1:12" ht="25.5">
      <c r="A8" s="40" t="s">
        <v>314</v>
      </c>
      <c r="B8" s="41" t="s">
        <v>314</v>
      </c>
      <c r="C8" s="257" t="s">
        <v>315</v>
      </c>
      <c r="D8" s="52"/>
      <c r="E8" s="53"/>
      <c r="F8" s="258" t="s">
        <v>316</v>
      </c>
      <c r="G8" s="259">
        <v>15</v>
      </c>
      <c r="H8" s="56"/>
      <c r="I8" s="48">
        <v>0.08</v>
      </c>
      <c r="J8" s="49">
        <f t="shared" si="0"/>
        <v>0</v>
      </c>
      <c r="K8" s="98">
        <f t="shared" si="1"/>
        <v>0</v>
      </c>
      <c r="L8" s="68"/>
    </row>
    <row r="9" spans="1:12" ht="25.5">
      <c r="A9" s="40" t="s">
        <v>317</v>
      </c>
      <c r="B9" s="41" t="s">
        <v>317</v>
      </c>
      <c r="C9" s="257" t="s">
        <v>318</v>
      </c>
      <c r="D9" s="52"/>
      <c r="E9" s="53"/>
      <c r="F9" s="258" t="s">
        <v>319</v>
      </c>
      <c r="G9" s="259">
        <v>11</v>
      </c>
      <c r="H9" s="56"/>
      <c r="I9" s="48">
        <v>0.08</v>
      </c>
      <c r="J9" s="49">
        <f t="shared" si="0"/>
        <v>0</v>
      </c>
      <c r="K9" s="98">
        <f t="shared" si="1"/>
        <v>0</v>
      </c>
      <c r="L9" s="68"/>
    </row>
    <row r="10" spans="1:12" ht="25.5">
      <c r="A10" s="40" t="s">
        <v>320</v>
      </c>
      <c r="B10" s="41" t="s">
        <v>320</v>
      </c>
      <c r="C10" s="257" t="s">
        <v>321</v>
      </c>
      <c r="D10" s="52"/>
      <c r="E10" s="53"/>
      <c r="F10" s="258" t="s">
        <v>322</v>
      </c>
      <c r="G10" s="259">
        <v>10</v>
      </c>
      <c r="H10" s="56"/>
      <c r="I10" s="48">
        <v>0.08</v>
      </c>
      <c r="J10" s="49">
        <f t="shared" si="0"/>
        <v>0</v>
      </c>
      <c r="K10" s="98">
        <f t="shared" si="1"/>
        <v>0</v>
      </c>
      <c r="L10" s="68"/>
    </row>
    <row r="11" spans="1:12" ht="25.5">
      <c r="A11" s="40" t="s">
        <v>323</v>
      </c>
      <c r="B11" s="41" t="s">
        <v>323</v>
      </c>
      <c r="C11" s="257" t="s">
        <v>324</v>
      </c>
      <c r="D11" s="52"/>
      <c r="E11" s="53"/>
      <c r="F11" s="258" t="s">
        <v>325</v>
      </c>
      <c r="G11" s="239">
        <v>5</v>
      </c>
      <c r="H11" s="56"/>
      <c r="I11" s="48">
        <v>0.08</v>
      </c>
      <c r="J11" s="49">
        <f t="shared" si="0"/>
        <v>0</v>
      </c>
      <c r="K11" s="98">
        <f t="shared" si="1"/>
        <v>0</v>
      </c>
      <c r="L11" s="68"/>
    </row>
    <row r="12" spans="1:12" ht="25.5">
      <c r="A12" s="40" t="s">
        <v>326</v>
      </c>
      <c r="B12" s="41" t="s">
        <v>327</v>
      </c>
      <c r="C12" s="260" t="s">
        <v>328</v>
      </c>
      <c r="D12" s="52"/>
      <c r="E12" s="53"/>
      <c r="F12" s="258" t="s">
        <v>329</v>
      </c>
      <c r="G12" s="239">
        <v>50</v>
      </c>
      <c r="H12" s="56"/>
      <c r="I12" s="48">
        <v>0.08</v>
      </c>
      <c r="J12" s="49">
        <f t="shared" si="0"/>
        <v>0</v>
      </c>
      <c r="K12" s="98">
        <f t="shared" si="1"/>
        <v>0</v>
      </c>
      <c r="L12" s="68"/>
    </row>
    <row r="13" spans="1:12" ht="25.5">
      <c r="A13" s="40" t="s">
        <v>330</v>
      </c>
      <c r="B13" s="41" t="s">
        <v>331</v>
      </c>
      <c r="C13" s="260" t="s">
        <v>332</v>
      </c>
      <c r="D13" s="52"/>
      <c r="E13" s="53"/>
      <c r="F13" s="258" t="s">
        <v>333</v>
      </c>
      <c r="G13" s="239">
        <v>40</v>
      </c>
      <c r="H13" s="56"/>
      <c r="I13" s="48">
        <v>0.08</v>
      </c>
      <c r="J13" s="49">
        <f t="shared" si="0"/>
        <v>0</v>
      </c>
      <c r="K13" s="98">
        <f t="shared" si="1"/>
        <v>0</v>
      </c>
      <c r="L13" s="68"/>
    </row>
    <row r="14" spans="1:12" ht="25.5">
      <c r="A14" s="40"/>
      <c r="B14" s="41" t="s">
        <v>334</v>
      </c>
      <c r="C14" s="260" t="s">
        <v>335</v>
      </c>
      <c r="D14" s="52"/>
      <c r="E14" s="53"/>
      <c r="F14" s="258" t="s">
        <v>336</v>
      </c>
      <c r="G14" s="239">
        <v>3</v>
      </c>
      <c r="H14" s="56"/>
      <c r="I14" s="48">
        <v>0.08</v>
      </c>
      <c r="J14" s="49">
        <f t="shared" si="0"/>
        <v>0</v>
      </c>
      <c r="K14" s="98">
        <f t="shared" si="1"/>
        <v>0</v>
      </c>
      <c r="L14" s="68"/>
    </row>
    <row r="15" spans="1:12" ht="25.5">
      <c r="A15" s="40" t="s">
        <v>337</v>
      </c>
      <c r="B15" s="41" t="s">
        <v>326</v>
      </c>
      <c r="C15" s="257" t="s">
        <v>338</v>
      </c>
      <c r="D15" s="52"/>
      <c r="E15" s="53"/>
      <c r="F15" s="258" t="s">
        <v>339</v>
      </c>
      <c r="G15" s="107">
        <v>30</v>
      </c>
      <c r="H15" s="56"/>
      <c r="I15" s="48">
        <v>0.08</v>
      </c>
      <c r="J15" s="49">
        <f t="shared" si="0"/>
        <v>0</v>
      </c>
      <c r="K15" s="98">
        <f t="shared" si="1"/>
        <v>0</v>
      </c>
      <c r="L15" s="68"/>
    </row>
    <row r="16" spans="1:12" ht="25.5">
      <c r="A16" s="40" t="s">
        <v>340</v>
      </c>
      <c r="B16" s="41" t="s">
        <v>330</v>
      </c>
      <c r="C16" s="257" t="s">
        <v>341</v>
      </c>
      <c r="D16" s="52"/>
      <c r="E16" s="53"/>
      <c r="F16" s="258" t="s">
        <v>342</v>
      </c>
      <c r="G16" s="107">
        <v>6</v>
      </c>
      <c r="H16" s="56"/>
      <c r="I16" s="48">
        <v>0.08</v>
      </c>
      <c r="J16" s="49">
        <f t="shared" si="0"/>
        <v>0</v>
      </c>
      <c r="K16" s="98">
        <f t="shared" si="1"/>
        <v>0</v>
      </c>
      <c r="L16" s="68"/>
    </row>
    <row r="17" spans="1:12" ht="25.5">
      <c r="A17" s="40" t="s">
        <v>343</v>
      </c>
      <c r="B17" s="41" t="s">
        <v>344</v>
      </c>
      <c r="C17" s="257" t="s">
        <v>345</v>
      </c>
      <c r="D17" s="52"/>
      <c r="E17" s="53"/>
      <c r="F17" s="258" t="s">
        <v>346</v>
      </c>
      <c r="G17" s="107">
        <v>10</v>
      </c>
      <c r="H17" s="56"/>
      <c r="I17" s="48">
        <v>0.08</v>
      </c>
      <c r="J17" s="49">
        <f t="shared" si="0"/>
        <v>0</v>
      </c>
      <c r="K17" s="98">
        <f t="shared" si="1"/>
        <v>0</v>
      </c>
      <c r="L17" s="68"/>
    </row>
    <row r="18" spans="1:12" ht="28.5" customHeight="1">
      <c r="A18" s="40" t="s">
        <v>347</v>
      </c>
      <c r="B18" s="41" t="s">
        <v>348</v>
      </c>
      <c r="C18" s="257" t="s">
        <v>349</v>
      </c>
      <c r="D18" s="52"/>
      <c r="E18" s="53"/>
      <c r="F18" s="258" t="s">
        <v>350</v>
      </c>
      <c r="G18" s="107">
        <v>15</v>
      </c>
      <c r="H18" s="56"/>
      <c r="I18" s="48">
        <v>0.08</v>
      </c>
      <c r="J18" s="49">
        <f t="shared" si="0"/>
        <v>0</v>
      </c>
      <c r="K18" s="98">
        <f t="shared" si="1"/>
        <v>0</v>
      </c>
      <c r="L18" s="68"/>
    </row>
    <row r="19" spans="1:12" ht="25.5">
      <c r="A19" s="40" t="s">
        <v>351</v>
      </c>
      <c r="B19" s="41" t="s">
        <v>352</v>
      </c>
      <c r="C19" s="257" t="s">
        <v>353</v>
      </c>
      <c r="D19" s="52"/>
      <c r="E19" s="53"/>
      <c r="F19" s="258" t="s">
        <v>354</v>
      </c>
      <c r="G19" s="107">
        <v>6</v>
      </c>
      <c r="H19" s="56"/>
      <c r="I19" s="48">
        <v>0.08</v>
      </c>
      <c r="J19" s="49">
        <f t="shared" si="0"/>
        <v>0</v>
      </c>
      <c r="K19" s="98">
        <f t="shared" si="1"/>
        <v>0</v>
      </c>
      <c r="L19" s="68"/>
    </row>
    <row r="20" spans="1:12" ht="25.5">
      <c r="A20" s="40" t="s">
        <v>355</v>
      </c>
      <c r="B20" s="41" t="s">
        <v>337</v>
      </c>
      <c r="C20" s="257" t="s">
        <v>356</v>
      </c>
      <c r="D20" s="52"/>
      <c r="E20" s="53"/>
      <c r="F20" s="258" t="s">
        <v>357</v>
      </c>
      <c r="G20" s="107">
        <v>10</v>
      </c>
      <c r="H20" s="56"/>
      <c r="I20" s="48">
        <v>0.08</v>
      </c>
      <c r="J20" s="49">
        <f t="shared" si="0"/>
        <v>0</v>
      </c>
      <c r="K20" s="98">
        <f t="shared" si="1"/>
        <v>0</v>
      </c>
      <c r="L20" s="68"/>
    </row>
    <row r="21" spans="1:12" s="264" customFormat="1" ht="21.75" customHeight="1">
      <c r="A21" s="261"/>
      <c r="B21" s="41" t="s">
        <v>340</v>
      </c>
      <c r="C21" s="262" t="s">
        <v>358</v>
      </c>
      <c r="D21" s="52"/>
      <c r="E21" s="53"/>
      <c r="F21" s="263" t="s">
        <v>359</v>
      </c>
      <c r="G21" s="107">
        <v>2</v>
      </c>
      <c r="H21" s="56"/>
      <c r="I21" s="48">
        <v>0.08</v>
      </c>
      <c r="J21" s="49">
        <f t="shared" si="0"/>
        <v>0</v>
      </c>
      <c r="K21" s="98">
        <f t="shared" si="1"/>
        <v>0</v>
      </c>
      <c r="L21" s="68"/>
    </row>
    <row r="22" spans="1:12" ht="29.25" customHeight="1">
      <c r="A22" s="40"/>
      <c r="B22" s="41" t="s">
        <v>343</v>
      </c>
      <c r="C22" s="262" t="s">
        <v>360</v>
      </c>
      <c r="D22" s="52"/>
      <c r="E22" s="53"/>
      <c r="F22" s="263" t="s">
        <v>361</v>
      </c>
      <c r="G22" s="107">
        <v>2</v>
      </c>
      <c r="H22" s="56"/>
      <c r="I22" s="48">
        <v>0.08</v>
      </c>
      <c r="J22" s="265">
        <f t="shared" si="0"/>
        <v>0</v>
      </c>
      <c r="K22" s="98">
        <f t="shared" si="1"/>
        <v>0</v>
      </c>
      <c r="L22" s="68"/>
    </row>
    <row r="23" spans="1:12" ht="29.25" customHeight="1">
      <c r="B23" s="585" t="s">
        <v>362</v>
      </c>
      <c r="C23" s="585"/>
      <c r="D23" s="585"/>
      <c r="E23" s="585"/>
      <c r="F23" s="585"/>
      <c r="G23" s="585"/>
      <c r="H23" s="585"/>
      <c r="I23" s="585"/>
      <c r="J23" s="77">
        <f>SUM(J7:J22)</f>
        <v>0</v>
      </c>
      <c r="K23" s="77">
        <f>SUM(K7:K22)</f>
        <v>0</v>
      </c>
    </row>
    <row r="24" spans="1:12" ht="13.5">
      <c r="B24" s="139"/>
      <c r="C24" s="266"/>
      <c r="D24" s="267"/>
      <c r="E24" s="267"/>
      <c r="F24" s="139"/>
      <c r="G24" s="139"/>
      <c r="H24" s="135"/>
      <c r="I24" s="136"/>
      <c r="J24" s="137"/>
      <c r="K24" s="138"/>
    </row>
    <row r="25" spans="1:12" ht="13.5">
      <c r="B25" s="125"/>
      <c r="C25" s="154"/>
      <c r="D25" s="155"/>
      <c r="E25" s="155"/>
      <c r="F25" s="125"/>
      <c r="G25" s="125"/>
      <c r="I25" s="7"/>
    </row>
    <row r="26" spans="1:12" ht="15.75" customHeight="1">
      <c r="B26" s="125"/>
      <c r="C26" s="586" t="s">
        <v>363</v>
      </c>
      <c r="D26" s="586"/>
      <c r="E26" s="586"/>
      <c r="F26" s="586"/>
      <c r="G26" s="586"/>
      <c r="H26" s="586"/>
      <c r="I26" s="586"/>
      <c r="J26" s="586"/>
    </row>
    <row r="27" spans="1:12" ht="15.75" customHeight="1">
      <c r="B27" s="125"/>
      <c r="C27" s="586" t="s">
        <v>364</v>
      </c>
      <c r="D27" s="586"/>
      <c r="E27" s="586"/>
      <c r="F27" s="586"/>
      <c r="G27" s="586"/>
      <c r="H27" s="586"/>
      <c r="I27" s="586"/>
      <c r="J27" s="586"/>
    </row>
    <row r="28" spans="1:12" ht="15.75" customHeight="1">
      <c r="B28" s="125"/>
      <c r="C28" s="586" t="s">
        <v>365</v>
      </c>
      <c r="D28" s="586"/>
      <c r="E28" s="586"/>
      <c r="F28" s="586"/>
      <c r="G28" s="586"/>
      <c r="H28" s="586"/>
      <c r="I28" s="586"/>
      <c r="J28" s="586"/>
    </row>
    <row r="29" spans="1:12" ht="15.75" customHeight="1">
      <c r="B29" s="125"/>
      <c r="C29" s="586" t="s">
        <v>366</v>
      </c>
      <c r="D29" s="586"/>
      <c r="E29" s="586"/>
      <c r="F29" s="586"/>
      <c r="G29" s="586"/>
      <c r="H29" s="586"/>
      <c r="I29" s="586"/>
      <c r="J29" s="586"/>
    </row>
    <row r="30" spans="1:12" ht="13.5">
      <c r="B30" s="125"/>
      <c r="C30" s="154"/>
      <c r="D30" s="155"/>
      <c r="E30" s="155"/>
      <c r="F30" s="125"/>
      <c r="G30" s="125"/>
    </row>
    <row r="31" spans="1:12" ht="13.5">
      <c r="B31" s="125"/>
      <c r="C31" s="268" t="s">
        <v>307</v>
      </c>
      <c r="D31" s="155"/>
      <c r="E31" s="155"/>
      <c r="F31" s="125"/>
      <c r="G31" s="125"/>
    </row>
    <row r="34" spans="9:9">
      <c r="I34" s="7" t="s">
        <v>204</v>
      </c>
    </row>
  </sheetData>
  <sheetProtection selectLockedCells="1" selectUnlockedCells="1"/>
  <mergeCells count="5">
    <mergeCell ref="B23:I23"/>
    <mergeCell ref="C26:J26"/>
    <mergeCell ref="C27:J27"/>
    <mergeCell ref="C28:J28"/>
    <mergeCell ref="C29:J29"/>
  </mergeCells>
  <conditionalFormatting sqref="J15:J20 J7:J13">
    <cfRule type="expression" dxfId="62" priority="1" stopIfTrue="1">
      <formula>$G7=I6</formula>
    </cfRule>
  </conditionalFormatting>
  <conditionalFormatting sqref="J15:J20 J7:J13">
    <cfRule type="expression" dxfId="61" priority="2" stopIfTrue="1">
      <formula>$G7=I6</formula>
    </cfRule>
  </conditionalFormatting>
  <conditionalFormatting sqref="J21">
    <cfRule type="expression" dxfId="60" priority="3" stopIfTrue="1">
      <formula>$G20=I20</formula>
    </cfRule>
  </conditionalFormatting>
  <conditionalFormatting sqref="J21">
    <cfRule type="expression" dxfId="59" priority="4" stopIfTrue="1">
      <formula>$G20=I20</formula>
    </cfRule>
  </conditionalFormatting>
  <conditionalFormatting sqref="J22">
    <cfRule type="expression" dxfId="58" priority="5" stopIfTrue="1">
      <formula>$G21=I21</formula>
    </cfRule>
  </conditionalFormatting>
  <conditionalFormatting sqref="J22">
    <cfRule type="expression" dxfId="57" priority="6" stopIfTrue="1">
      <formula>$G21=I21</formula>
    </cfRule>
  </conditionalFormatting>
  <conditionalFormatting sqref="J14">
    <cfRule type="expression" dxfId="56" priority="7" stopIfTrue="1">
      <formula>$G14=I13</formula>
    </cfRule>
  </conditionalFormatting>
  <conditionalFormatting sqref="J14">
    <cfRule type="expression" dxfId="55" priority="8" stopIfTrue="1">
      <formula>$G14=I13</formula>
    </cfRule>
  </conditionalFormatting>
  <pageMargins left="0.2361111111111111" right="0.2361111111111111" top="0.74791666666666667" bottom="0.74791666666666656" header="0.51180555555555551" footer="0.51180555555555551"/>
  <pageSetup paperSize="9" firstPageNumber="0" fitToHeight="0" orientation="landscape" horizontalDpi="300" verticalDpi="30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Zakresy nazwane</vt:lpstr>
      </vt:variant>
      <vt:variant>
        <vt:i4>18</vt:i4>
      </vt:variant>
    </vt:vector>
  </HeadingPairs>
  <TitlesOfParts>
    <vt:vector size="41" baseType="lpstr">
      <vt:lpstr>Arkusz1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Cześć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'Część 1'!Excel_BuiltIn__FilterDatabase</vt:lpstr>
      <vt:lpstr>'Część 21'!Excel_BuiltIn__FilterDatabase</vt:lpstr>
      <vt:lpstr>'Część 7'!Excel_BuiltIn__FilterDatabase</vt:lpstr>
      <vt:lpstr>'Część 1'!Excel_BuiltIn_Print_Area</vt:lpstr>
      <vt:lpstr>'Cześć 8'!Obszar_wydruku</vt:lpstr>
      <vt:lpstr>'Część 11'!Obszar_wydruku</vt:lpstr>
      <vt:lpstr>'Część 12'!Obszar_wydruku</vt:lpstr>
      <vt:lpstr>'Część 16'!Obszar_wydruku</vt:lpstr>
      <vt:lpstr>'Część 17'!Obszar_wydruku</vt:lpstr>
      <vt:lpstr>'Część 18'!Obszar_wydruku</vt:lpstr>
      <vt:lpstr>'Część 19'!Obszar_wydruku</vt:lpstr>
      <vt:lpstr>'Część 21'!Obszar_wydruku</vt:lpstr>
      <vt:lpstr>'Część 4'!Obszar_wydruku</vt:lpstr>
      <vt:lpstr>'Część 5'!Obszar_wydruku</vt:lpstr>
      <vt:lpstr>'Część 6'!Obszar_wydruku</vt:lpstr>
      <vt:lpstr>'Część 7'!Obszar_wydruku</vt:lpstr>
      <vt:lpstr>'Część 8'!Obszar_wydruku</vt:lpstr>
      <vt:lpstr>'Część 1'!Tytuły_wydruku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Kazimierz Janicki</dc:creator>
  <cp:lastModifiedBy>kjanicki</cp:lastModifiedBy>
  <cp:lastPrinted>2019-11-18T12:27:22Z</cp:lastPrinted>
  <dcterms:created xsi:type="dcterms:W3CDTF">2019-11-04T09:08:01Z</dcterms:created>
  <dcterms:modified xsi:type="dcterms:W3CDTF">2019-11-18T13:31:30Z</dcterms:modified>
</cp:coreProperties>
</file>