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5" activeTab="9"/>
  </bookViews>
  <sheets>
    <sheet name="Strona Tytułowa" sheetId="1" r:id="rId1"/>
    <sheet name="cz 1" sheetId="2" r:id="rId2"/>
    <sheet name="cz 2" sheetId="3" r:id="rId3"/>
    <sheet name="cz 3" sheetId="4" r:id="rId4"/>
    <sheet name="cz 4" sheetId="5" r:id="rId5"/>
    <sheet name="cz 5" sheetId="6" r:id="rId6"/>
    <sheet name="cz 6" sheetId="7" r:id="rId7"/>
    <sheet name="cz 7" sheetId="8" r:id="rId8"/>
    <sheet name="cz 8" sheetId="9" r:id="rId9"/>
    <sheet name="cz 9" sheetId="10" r:id="rId10"/>
    <sheet name="cz 10" sheetId="11" r:id="rId11"/>
    <sheet name="cz 11" sheetId="12" r:id="rId12"/>
    <sheet name="cz 12" sheetId="13" r:id="rId13"/>
    <sheet name="cz 13" sheetId="14" r:id="rId14"/>
    <sheet name="cz 14" sheetId="15" r:id="rId15"/>
    <sheet name="cz 15" sheetId="16" r:id="rId16"/>
    <sheet name="cz 16" sheetId="17" r:id="rId17"/>
    <sheet name="cz 17" sheetId="18" r:id="rId18"/>
    <sheet name="cz 18" sheetId="19" r:id="rId19"/>
    <sheet name="cz 19" sheetId="20" r:id="rId20"/>
    <sheet name="cz 20" sheetId="21" r:id="rId21"/>
  </sheets>
  <definedNames>
    <definedName name="_GoBack" localSheetId="7">'cz 7'!#REF!</definedName>
    <definedName name="Excel_BuiltIn__FilterDatabase" localSheetId="1">'cz 1'!$A$4:$K$94</definedName>
    <definedName name="OLE_LINK1" localSheetId="7">'cz 7'!$B$6</definedName>
    <definedName name="_xlnm.Print_Titles" localSheetId="1">'cz 1'!$3:$4</definedName>
    <definedName name="_xlnm.Print_Titles" localSheetId="11">'cz 11'!$3:$4</definedName>
    <definedName name="_xlnm.Print_Titles" localSheetId="12">'cz 12'!$3:$4</definedName>
    <definedName name="_xlnm.Print_Titles" localSheetId="2">'cz 2'!$3:$4</definedName>
  </definedNames>
  <calcPr fullCalcOnLoad="1"/>
</workbook>
</file>

<file path=xl/sharedStrings.xml><?xml version="1.0" encoding="utf-8"?>
<sst xmlns="http://schemas.openxmlformats.org/spreadsheetml/2006/main" count="1048" uniqueCount="605">
  <si>
    <t>Arkusz  Asortymentowo Cenowy</t>
  </si>
  <si>
    <t>Dostawy sprzętu medycznego, laboratoryjnego, środków dezynfekujących i opatrunkowych dla szpitala w Pilchowicach</t>
  </si>
  <si>
    <r>
      <rPr>
        <sz val="16"/>
        <color indexed="8"/>
        <rFont val="Czcionka tekstu podstawowego"/>
        <family val="2"/>
      </rPr>
      <t xml:space="preserve">Numer sprawy </t>
    </r>
    <r>
      <rPr>
        <sz val="16"/>
        <rFont val="Czcionka tekstu podstawowego"/>
        <family val="0"/>
      </rPr>
      <t>19/ZP/2019</t>
    </r>
  </si>
  <si>
    <t xml:space="preserve">Arkusz asortymentowo - cenowy </t>
  </si>
  <si>
    <t>Nr sprawy 19/ZP/2019</t>
  </si>
  <si>
    <t xml:space="preserve">część nr 1 - dostawy wyrobów medycznych jednorazowego użytku do użytku podstawowego </t>
  </si>
  <si>
    <t>Lp.</t>
  </si>
  <si>
    <t>Nazwa artykułu</t>
  </si>
  <si>
    <t>Nazwa handlowa i producent</t>
  </si>
  <si>
    <t>jedn</t>
  </si>
  <si>
    <t>szacunkowa ilość na 12 miesięcy</t>
  </si>
  <si>
    <t>ilość szt w opakowaniu</t>
  </si>
  <si>
    <t>cena jednostkowa netto za opakowanie</t>
  </si>
  <si>
    <t>%VAT</t>
  </si>
  <si>
    <t>wartość netto zamówienia (5x7)</t>
  </si>
  <si>
    <t>wartość brutto zamówienia (9+(9x8)</t>
  </si>
  <si>
    <t>Producent</t>
  </si>
  <si>
    <t>1.1</t>
  </si>
  <si>
    <t>Cewnik do podawania tlenu przez nos g.d.o Ch 14/200cm - dwukanał.</t>
  </si>
  <si>
    <t>szt.</t>
  </si>
  <si>
    <t>1.2</t>
  </si>
  <si>
    <t>Cewnik do podawania tlenu przez nos g.d.o Ch 14/500cm - dwukanał.</t>
  </si>
  <si>
    <t>op</t>
  </si>
  <si>
    <t>1.3</t>
  </si>
  <si>
    <t>Cewnik do kontrolowanego, bezurazowego odsysania dróg oddechowych, kontrolowana siła ssąca, atraumatyczną otwartą końcówką oraz dwoma otworami bocznymi naprzemianległymi,  długości  40-60 cm, jałowy  CH 16</t>
  </si>
  <si>
    <t>szt</t>
  </si>
  <si>
    <t>1.4</t>
  </si>
  <si>
    <t>Cewnik urologiczny typ Foley CH 16 - sylikonowy, dwudrożny podwójnie pakowany.(folia - papier/folia), jałowe</t>
  </si>
  <si>
    <t>1.5</t>
  </si>
  <si>
    <t>Cewnik urologiczny typ Foley CH 18   - dwudrożny lateksowy</t>
  </si>
  <si>
    <t>1.6</t>
  </si>
  <si>
    <t>Cewnik urologiczny typ Foley CH 20  - dwudrożny lateksowy</t>
  </si>
  <si>
    <t>1.7</t>
  </si>
  <si>
    <t>Cewnik urologiczny typ Foley CH 22  - dwudrożny lateksowy</t>
  </si>
  <si>
    <t>1.8</t>
  </si>
  <si>
    <t>Cewnik urologiczny typ Foley CH 14  - dwudrożny lateksowy</t>
  </si>
  <si>
    <t>1.9</t>
  </si>
  <si>
    <t>Czepki chirurgiczne na gumkę</t>
  </si>
  <si>
    <t>1.10</t>
  </si>
  <si>
    <t>Elektrody do EKG ze stałym żelem dla dorosłych</t>
  </si>
  <si>
    <t>1.11</t>
  </si>
  <si>
    <t xml:space="preserve">Fartuchy foliowe </t>
  </si>
  <si>
    <t>1.12</t>
  </si>
  <si>
    <t>Fartuchy medyczne włókninowe o gramaturze 40g/ m2 z mankietem, niejałowe, wiązane na troki w talii oraz szyi, jednorazowego użytku</t>
  </si>
  <si>
    <t>1.13</t>
  </si>
  <si>
    <t xml:space="preserve">Igłotrzymacz j.u.16-18cm </t>
  </si>
  <si>
    <t>1.14</t>
  </si>
  <si>
    <t>Igły 0,5x25mm op=100szt</t>
  </si>
  <si>
    <t>1.15</t>
  </si>
  <si>
    <t>Igły 0,6x25mm op=100szt</t>
  </si>
  <si>
    <t>1.16</t>
  </si>
  <si>
    <t>Igły 0.7x30mm op=100szt</t>
  </si>
  <si>
    <t>1.17</t>
  </si>
  <si>
    <t>Igły 0.8x40mm op=100szt</t>
  </si>
  <si>
    <t>1.18</t>
  </si>
  <si>
    <t>Igły 0.9x40mm op=100szt</t>
  </si>
  <si>
    <t>1.19</t>
  </si>
  <si>
    <t>Igły 1.2x40mm op=100szt</t>
  </si>
  <si>
    <t>1.20</t>
  </si>
  <si>
    <t>Igła do penów G30 0,3 x 8mm (100 szt)</t>
  </si>
  <si>
    <t>1.21</t>
  </si>
  <si>
    <t>Kieliszki plastikowe do leków po 90 szt</t>
  </si>
  <si>
    <t>1.22</t>
  </si>
  <si>
    <t>Korek do  Venflonu Luer-Lock /kompatybilny z asortymentem wenflonów/</t>
  </si>
  <si>
    <t>1.23</t>
  </si>
  <si>
    <t xml:space="preserve">Port służący do zamykania portów infuzyjnych. Przeznaczony do wielokrotnych, bezigłowych iniekcji (podaży płynnych leków, pobrania próbek krwi). Zabezpieczający linie infuzyjną przed zanieczyszczeniem i infekcją podczas dożylnej terapii infuzyjnej. Posiadający obudowę z poliwęglanu, wysokiej jakości silikonową membranę oraz płaską powierzchnię wstrzyknięcia ułatwiającą dezynfekcję. Nie zawierający metalu, może być stosowany podczas badania MRI. Nie zawiera lateksu ani ftalanów. O objętości wypełnienia 0,09 ml i przepływie 350 ml/min. Posiadający wytrzymałość na ciśnienie płynu iniekcyjnego 3 bary (44PSI) oraz na ciśnienie zwrotne 2 bary (29PSI). Sterylizowany tlenkiem etylenu. Opakowany jednostkowo: papier folia. </t>
  </si>
  <si>
    <t>1.24</t>
  </si>
  <si>
    <t>Podwójny, bezigłowy port do iniekcji z przedłużaczami do użytku przez 7 dni lub 140 aktywacji. Przeźroczysta obudowa wykonana z poliwęglanu oraz niebieska, podzielna, silikonowa membrana nie wystająca poza obręb portu, bez części metalowych. Dreny z zaciskami przesuwnymi oraz obrotowym łącznikiem Luer-Lock zabezpieczonym koreczkiem. Dostępne w 2 średnice drenów: 1,2 x 2,5mm (przepływ 76ml/min) oraz 3,0 x 4,1mm (przepływ 152ml/min). Długość całkowita 21 cm. Na opakowaniu umieszczone: nazwa producenta, nr katalogowy, nr serii, data produkcji i data ważności. Sterylny, pakowany pojedynczo w opakowanie typu blister .</t>
  </si>
  <si>
    <t>1.25</t>
  </si>
  <si>
    <t>Kraniki trójdrożne (niebieski, biały),z końcówką luer-lock</t>
  </si>
  <si>
    <t>1.26</t>
  </si>
  <si>
    <t>Maska chrurgiczna jednorazowa 3 lub 4 warstwowa na gumkę x 50 szt maski wyciągane pojedyńczo</t>
  </si>
  <si>
    <t>1.27</t>
  </si>
  <si>
    <t>Maska chrurgiczna jednorazowa 3 lub 4 warstwowa wiązana  x 50 szt maski wyciągane pojedyńczo</t>
  </si>
  <si>
    <t>1.28</t>
  </si>
  <si>
    <t>Maska o średniej koncentracji tlenu, dla dorosłych, mnimalna długość drenu 175 cm,  uniwersalna końcówka do podłączenia ze źródłem tlenu, kompatybilna z reduktorem tlenowym</t>
  </si>
  <si>
    <t>1.29</t>
  </si>
  <si>
    <t>Maska krtaniowa żelowa rozm 3,4,5 jednorazowego użytku</t>
  </si>
  <si>
    <t>1.30</t>
  </si>
  <si>
    <t>Maska tlenowa z nebulizatorem i drenem sterylna rozmiar L- XL</t>
  </si>
  <si>
    <t>kpl</t>
  </si>
  <si>
    <t>1.31</t>
  </si>
  <si>
    <t>Maszynka jednorazowa do golenia 100 szt</t>
  </si>
  <si>
    <t>1.32</t>
  </si>
  <si>
    <t>Miski nerkowe papierowe jednorazowe</t>
  </si>
  <si>
    <t>1.33</t>
  </si>
  <si>
    <t>Nić niewchłanialna, monofilamentowa poliamidowa o grubości 4/0 dł. ok. 75cm z  igłą odwrotnie tnącą o dł. 24-26mm, op 12 szt</t>
  </si>
  <si>
    <t>1.34</t>
  </si>
  <si>
    <t>Myjka dwustronna do ciała nasączona mydłem - rękawica gramatura min 60g/m2 jednorazowa x 12 szt.</t>
  </si>
  <si>
    <t>1.35</t>
  </si>
  <si>
    <t>Nakłuwacze jednorazowe 21G / 2,4 mm</t>
  </si>
  <si>
    <t>1.36</t>
  </si>
  <si>
    <t>Opaska identyfikacyjna dla dorosłych z tworzywa sztucznego, zawierająca papierowy identyfikator</t>
  </si>
  <si>
    <t>1.37</t>
  </si>
  <si>
    <t>Opaska uciskowa automatyczna do pobierania krwi - staza</t>
  </si>
  <si>
    <t>1.38</t>
  </si>
  <si>
    <t>Ostrza chirurgiczne Nr 23 sterylne po 100</t>
  </si>
  <si>
    <t>1.39</t>
  </si>
  <si>
    <t>Papier EKG do aparatu ASCARD GOLD III (210 mm x25)</t>
  </si>
  <si>
    <t>1.40</t>
  </si>
  <si>
    <t>Papier EKG do aparatu Mister Silver "Aspel" (112x25)</t>
  </si>
  <si>
    <t>1.41</t>
  </si>
  <si>
    <t>Papier termoczuły do videoprintera USG "Mitsubishi" czarno-biały K91HG (110mm x 18m)</t>
  </si>
  <si>
    <t>1.42</t>
  </si>
  <si>
    <t>Penseta sterylna dł 10-15 cm</t>
  </si>
  <si>
    <t>1.43</t>
  </si>
  <si>
    <t>Podkład (rolka)  na leżankę rozm. 51 cm x 50 m ( niebieski)</t>
  </si>
  <si>
    <t>1.44</t>
  </si>
  <si>
    <t xml:space="preserve">Pojemnik na odpady medyczne czerwony 10 l </t>
  </si>
  <si>
    <t>1.45</t>
  </si>
  <si>
    <t>Pojemnik na zużyte igły małe 0.7 l</t>
  </si>
  <si>
    <t>1.46</t>
  </si>
  <si>
    <t>Pojemnik na zużyte igły małe 1 l</t>
  </si>
  <si>
    <t>1.47</t>
  </si>
  <si>
    <t>Pojemniki na zuzyte igły małe 2 l</t>
  </si>
  <si>
    <t>1.48</t>
  </si>
  <si>
    <t>Pojemnik na odpady medyczne w kolorze żółtym 10 l</t>
  </si>
  <si>
    <t>1.49</t>
  </si>
  <si>
    <t>Pojemnik na odpady medyczne w kolorze żółtym 5 l</t>
  </si>
  <si>
    <t>1.50</t>
  </si>
  <si>
    <t>Pojemnik na odpady medyczne w kolorze czerwonym 20 l</t>
  </si>
  <si>
    <t>1.51</t>
  </si>
  <si>
    <t>Pojemnik na kał z pokrywką i łopatką 1szt pakowane osobno</t>
  </si>
  <si>
    <t>1.52</t>
  </si>
  <si>
    <t>Pojemnik na mocz 120ml niesterylny  z zakrętką</t>
  </si>
  <si>
    <t>1.53</t>
  </si>
  <si>
    <t>Pojemnik na mocz 120ml sterylny pakowany osobno</t>
  </si>
  <si>
    <t>1.54</t>
  </si>
  <si>
    <t>Próbówki Falcone 50ml Stożkowe</t>
  </si>
  <si>
    <t>1.55</t>
  </si>
  <si>
    <t>Przedłużacz do pompy infuzyjnej 1,5m</t>
  </si>
  <si>
    <t>1.56</t>
  </si>
  <si>
    <t xml:space="preserve">Prześcieradło 210x160cm 1 jednorazowe </t>
  </si>
  <si>
    <t>1.57</t>
  </si>
  <si>
    <t xml:space="preserve">Przyrząd do przetaczania krwi i jej preparatów z filtrem, sterylne, elastyczna komora kroplowa; dren długości minimum 150 cm. Kroplomierz komory 20 kropli = 1ml +/- 0.1ml. Specjalny filtr do krwi o dużej powierzchni, wielkości oczek 200μm. Bez ftalanów. </t>
  </si>
  <si>
    <t>1.58</t>
  </si>
  <si>
    <t>Przyrząd do przetaczania płynów infuzyjnych, sterylny, elastyczna komora; dren długości minimum 150 cm ; bezftalanowy.</t>
  </si>
  <si>
    <t>1.59</t>
  </si>
  <si>
    <t>Rękawice foliowe x 100szt</t>
  </si>
  <si>
    <t>1.60</t>
  </si>
  <si>
    <t>Rękawice lateksowe chirurgiczne sterylne z szorstką powierzchnią, kształt anatomiczny "7, 0"  bezpudrowe</t>
  </si>
  <si>
    <t>para</t>
  </si>
  <si>
    <t>1.61</t>
  </si>
  <si>
    <t>Rękawice lateksowe chirurgiczne sterylne z szorstką powierzchnią, kształt anatomiczny "8, 0"  bezpudrowe</t>
  </si>
  <si>
    <t>1.62</t>
  </si>
  <si>
    <t>Rękawiczki diagnostyczne lateksowe rozm. S / M / L  pudrowane  -  op =100szt</t>
  </si>
  <si>
    <t>1.63</t>
  </si>
  <si>
    <t>Rękawiczki diagnostyczne nitrylowe zgodne z  normą  EN 374-,1,2,3,przebadane na mini 7 substancji chemicznych na co najmniej 2 poziomie ochrony rozmiar S / M / L  op= 200 bezpudrowe</t>
  </si>
  <si>
    <t>1.64</t>
  </si>
  <si>
    <t xml:space="preserve">Rękawice diagnostyczne nitrylowe bezpudrowe,  o obniżonej grubości, chlorowane od wewnątrz, polimerowane od strony roboczej, teksturowane na końcach palców, rolowany brzeg mankietu, niebieskie.  Mediana grubości ścianki: na palcu 0,08mm, na dłoni 0,07 mm, na mankiecie 0,06 mm, długość min 240 mm, siła zrywu przed starzeniem (mediana) min. 7,8N, po starzeniu 7,0N, AQL 1,0– Wyrób medyczny i środek ochrony osobistej kat. III.  Zgodne z EN 455, ASTM D6319, ASTM F1671, EN 374-1,2,3. Opakowania umożliwiające wyjmowanie rękawic od góry opakowania za mankiet, w celu ograniczenia kontaminacji. Rozmiary S-L kodowane kolorystycznie na opakowaniu.  Pakowane po  50 szt.
Kompatybilne z uchwytami z trwałego tworzywa  z możliwością mocowania do ściany lub na wózki zabiegowe.
</t>
  </si>
  <si>
    <t>1.65</t>
  </si>
  <si>
    <t xml:space="preserve">Rękawiczki diagnostyczne nitrylowe w systemie pojedynczego wyjciągania od spodu za mankiet;  zgodne z  normą  EN 374-1,2,3,przebadane na mini 7 substancji chemicznych na co najmniej 2 poziomie ochrony rozmiar S / M / L  op= 250 bezpudrowe; </t>
  </si>
  <si>
    <t>1.66</t>
  </si>
  <si>
    <t>Rękawiczki lateksowe chirurgiczne sterylne  z szorstką powierzchnią, kształt anatomiczny 7,5 bezpudrowe</t>
  </si>
  <si>
    <t>1.67</t>
  </si>
  <si>
    <t xml:space="preserve">Rurka intubacyjna  roz. 7,0 </t>
  </si>
  <si>
    <t>1.68</t>
  </si>
  <si>
    <t xml:space="preserve">Rurka intubacyjna  roz. 7,5 </t>
  </si>
  <si>
    <t>1.69</t>
  </si>
  <si>
    <t>Rurka intubacyjna  roz. 8,0</t>
  </si>
  <si>
    <t>1.70</t>
  </si>
  <si>
    <t>Rurka ustno - gardłowa roz. 2</t>
  </si>
  <si>
    <t>1.71</t>
  </si>
  <si>
    <t>Rurka ustno - gardłowa roz. 3</t>
  </si>
  <si>
    <t>1.72</t>
  </si>
  <si>
    <t xml:space="preserve">Serweta włókninowa jałowa 90 cm x 75 cm </t>
  </si>
  <si>
    <t>1.73</t>
  </si>
  <si>
    <t>Strzykawka bezpieczna z możliwością schowania igły w cylindrze j.u. 5 ml x100 szt jałowa</t>
  </si>
  <si>
    <t>1.74</t>
  </si>
  <si>
    <t>Strzykawki j.u. 10 ml x 100 szt -podzialka co 0,2 ml*</t>
  </si>
  <si>
    <t>1.75</t>
  </si>
  <si>
    <r>
      <rPr>
        <sz val="9"/>
        <rFont val="Arial CE"/>
        <family val="2"/>
      </rPr>
      <t>Strzykawki j.u. 2 ml x 100 szt - podzialka co 0,1ml</t>
    </r>
    <r>
      <rPr>
        <sz val="9"/>
        <rFont val="Czcionka tekstu podstawowego"/>
        <family val="0"/>
      </rPr>
      <t>*</t>
    </r>
  </si>
  <si>
    <t>1.76</t>
  </si>
  <si>
    <t>Strzykawki j.u. 20ml x 100 (50) szt - podziałka co 0,5 ml.*</t>
  </si>
  <si>
    <t>1.77</t>
  </si>
  <si>
    <r>
      <rPr>
        <sz val="9"/>
        <rFont val="Arial CE"/>
        <family val="2"/>
      </rPr>
      <t>Strzykawki j.u. 5 ml x 100 szt - podzialka co 0,2 ml</t>
    </r>
    <r>
      <rPr>
        <sz val="9"/>
        <rFont val="Czcionka tekstu podstawowego"/>
        <family val="0"/>
      </rPr>
      <t>*</t>
    </r>
  </si>
  <si>
    <t>1.78</t>
  </si>
  <si>
    <t>Strzykawki j.u.50 ml  do pomp infuzyjnych jednorazowego użytku  z końcówką luer-lock, czterostronne nacięcie na tłoku, czrna skala- skalowane co 1 ml.</t>
  </si>
  <si>
    <t>1.79</t>
  </si>
  <si>
    <t>Strzykawki j.u.100 ml   jednorazowego użytku  z końcówką  stożkową do cewników typu żaneta, trzyczęściowa, czytelna i trwała skala.Pakowana jednostkowo- jałowa.</t>
  </si>
  <si>
    <t>1.80</t>
  </si>
  <si>
    <t>Strzykawki turbekulinówki x 100 szt z igłą</t>
  </si>
  <si>
    <t>1.81</t>
  </si>
  <si>
    <t xml:space="preserve">Śliniaczki stomatologiczne  a 50 szt              </t>
  </si>
  <si>
    <t>1.82</t>
  </si>
  <si>
    <t>Wieszaki do worków na mocz / kompatybilne z workami na mocz</t>
  </si>
  <si>
    <t>1.83</t>
  </si>
  <si>
    <t>Worek do zbiórki moczu kompatybilny z cewnikami Foleya, 2l z odpływem i zaworem antyzwrotnym</t>
  </si>
  <si>
    <t>1.84</t>
  </si>
  <si>
    <t>Zgłębnik żołądkowy  F 20 sterylny</t>
  </si>
  <si>
    <t>1.85</t>
  </si>
  <si>
    <t>Zgłębnik żołądkowy F 22 sterylny</t>
  </si>
  <si>
    <t>1.86</t>
  </si>
  <si>
    <t>Żel do znieczulenia błon śluzowych podczas cewnikowania czy badań endoskopowych, bakteriobójczy, bakteriostatycznyłatwy i wygodny sposób aplikacji, o pojemności 5 ml, sterylnybez lateksu,opakowanie jednostkowe twarda folia/tyvec x 25 szt.</t>
  </si>
  <si>
    <t>1.87</t>
  </si>
  <si>
    <t>Żel do EKG 250 g</t>
  </si>
  <si>
    <t>1.88</t>
  </si>
  <si>
    <t>Żel do USG 500g</t>
  </si>
  <si>
    <t>Razem wartość do formularza ofertowego część 1</t>
  </si>
  <si>
    <r>
      <rPr>
        <sz val="12"/>
        <rFont val="Arial CE"/>
        <family val="2"/>
      </rPr>
      <t>*</t>
    </r>
    <r>
      <rPr>
        <sz val="8"/>
        <rFont val="Arial CE"/>
        <family val="0"/>
      </rPr>
      <t xml:space="preserve"> Strzykawka 3-częściowa wyposażona w zakończenie stożkowe typu luer, uszczelnienie w postaci podwójnego pierścienia na korku położonym na szczycie tłoka; płynny przesuw tłoka dzięki gumowemu uszczelnieniu; wyraźna i czytelna skala koloru czarnego  w zależności od pojemności co 0,1ml, 0,2 ml, 0,5 ml z czarną podziałką , stosowane do wszystkich rodzajów środków medycznych stosowanych w szpitalach, z kołnierzem zabezpieczającym wypadanie tłoka</t>
    </r>
  </si>
  <si>
    <t>…………………………………..</t>
  </si>
  <si>
    <t>Podpis osoby upoważnionej</t>
  </si>
  <si>
    <t xml:space="preserve">część nr 2 - dostawy wyrobów medycznych jednorazowego użytku - kaniule </t>
  </si>
  <si>
    <t>szacunkowa ilość na 13 miesięcy</t>
  </si>
  <si>
    <t>ilość w opak</t>
  </si>
  <si>
    <t>cena jednostkowa netto</t>
  </si>
  <si>
    <t>producent</t>
  </si>
  <si>
    <t>2.1</t>
  </si>
  <si>
    <t>2.2</t>
  </si>
  <si>
    <t>2.3</t>
  </si>
  <si>
    <t>Przyrząd do długotrwałego aspirowania płynów i leków z opakowań zbiorczych (ogólnego zastosowania) - ostry kolec  (osłonięty nasadką z tworzywa sztucznego zabezpieczającą kolec przed skażeniem podczas otwierania opakowania); filtr o dużej powierzchni przeciwbakteryjny 0,45 µm; port posiadający końcówkę luer-lock; samozamykający się korek portu (zielony); posiadający zastawkę zabezpieczającą lek przed wyciekaniem po rozłączeniu strzykawki;</t>
  </si>
  <si>
    <t>2.4</t>
  </si>
  <si>
    <t>Aparat do szybkiego przygotowania kroplówki i bezpiecznej infuzji; przeźroczysty mocny kolec zintegrowany z sztywną górną częścią komory kroplowej (zgodny z normą ISO) 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zabezpieczający przed wyciekaniem płynu z drenu podczas jego wypełniania; filtr hydrofilny w komorze kroplowej, zabezpieczający przed dostaniem się powietrza do drenu po opróżnieniu butelki; sterylny</t>
  </si>
  <si>
    <t>2.5</t>
  </si>
  <si>
    <t>Zestaw do punkcji opłucnej, jednorazowego użytku, zawierający : 3 igły, kranik trójdrożny, worek 2000 ml, strzykawka 50 - 60 ml ; sterylny ; opakowanie papierowo – foliowe.</t>
  </si>
  <si>
    <t>Razem wartość do formularza ofertowego część 2</t>
  </si>
  <si>
    <t>**wymagany jeden producent , kaniule wykonane z poliuretanu, bezpieczna, w opakowaniu zabezpieczonym przed przypadkowym uszkodzeniem -załączyć do oferty próbkę</t>
  </si>
  <si>
    <t>Zamawiający wymaga, aby Wykonawca przeprowadził w trakcie obowiązywania Umowy kursy dokształcające dla pielęgniarek i położnych z zakresu prawidłowej kaniulizacji żył obwodowych, zarejestrowane w Okręgowej Radzie Pielęgniarek i Położnych lub Centrum Kształcenia Podyplomowego Pielęgniarek i Położnych lub Naczelnej Izbie Pielęgniarek i Położnych, na wniosek Zamawiającego, co 6 miesięcy.</t>
  </si>
  <si>
    <t>..........................................</t>
  </si>
  <si>
    <t>podpis osoby upoważnionej</t>
  </si>
  <si>
    <r>
      <rPr>
        <sz val="11"/>
        <rFont val="Arial CE"/>
        <family val="2"/>
      </rPr>
      <t xml:space="preserve">część nr  3 - dostawy sprzętu do ssaków próżniowych </t>
    </r>
    <r>
      <rPr>
        <sz val="11"/>
        <rFont val="Czcionka tekstu podstawowego"/>
        <family val="0"/>
      </rPr>
      <t>*</t>
    </r>
  </si>
  <si>
    <t xml:space="preserve">Nazwa handlowa i producent </t>
  </si>
  <si>
    <t>ilośc na 12 miesięcy</t>
  </si>
  <si>
    <t>cena jedn netto</t>
  </si>
  <si>
    <t>3.1</t>
  </si>
  <si>
    <t xml:space="preserve">Wkład jednorazowy do systemu odsysania o pojemności 2l pasujacy do karnistra wielorazowego </t>
  </si>
  <si>
    <t>3.2</t>
  </si>
  <si>
    <t xml:space="preserve">Karnister wielorazowy do systemu odsysania o pojemności 2 l i skalowaniu co 100 ml </t>
  </si>
  <si>
    <t>3.3</t>
  </si>
  <si>
    <t>Dren łączący żródło próżni z karnistrem wielorazowym do systemu odsysania - 200 cm kompatybilny,średnica 7 mm, dwie końcówki żeńskie (SS)</t>
  </si>
  <si>
    <t>3.4</t>
  </si>
  <si>
    <t xml:space="preserve">Wieszak wąski do karnistra 2l do systemu odsysania </t>
  </si>
  <si>
    <t>3.5</t>
  </si>
  <si>
    <t>Zestaw 2- butlowy z zastawką wodną oraz portem do próżni do drenażu opłucnej sterylny jednorazowy</t>
  </si>
  <si>
    <t>3.6</t>
  </si>
  <si>
    <t>Wielorazowy łącznik kątowy do pojemnika typu Serres 1 szt</t>
  </si>
  <si>
    <t>Razem wartość do formularza ofertowego część 3</t>
  </si>
  <si>
    <t>* pozycje od 3.1 do 3.3 i 3.6 zamówienia powinny pochodzić od jednego dostawcy i być ze sobą kompatybilne</t>
  </si>
  <si>
    <t>szacunkowa ilośc na  12 miesięcy</t>
  </si>
  <si>
    <t>4.1</t>
  </si>
  <si>
    <t>Szczoteczki cytologiczne jednorazowego użytku bronchoskopowe; maksymalna średnica części roboczej 1,8mm; długość robocza 1150mm; długość szczoteczki 10mm; średnica szczoteczki 3,0 i 5,0mm; minimalna średnica kanału roboczego 2,0mm, minimum 3 naklejki z numerem produktu i datą ważności</t>
  </si>
  <si>
    <t>4.2</t>
  </si>
  <si>
    <t>Szczypce biopsyjne jednorazowego użytku, łyżeczki owalne z okienkiem oraz owalne z okienkiem i igłą mocującą (do wyboru); łyżeczki uchylne do biopsji stycznych; łyżeczki wykonane ze stali nierdzewnej o dwustopniowym ścięciu i gładkich krawędziach; teflonowa osłonka bezpieczna dla kanałów biopsyjnych endoskopów; rozwarcie łyżeczek 5,0 mm, pojemność łyżeczek 4,0 mm3, długość narzędzia 1150 mm, maksymalna średnica cześci wprowadzenej do endoskopu 1,9 mm; minimalna średnica kanału roboczego 2,0 mm; w opakowaniu 20 sztuk oddzielnie zapakowanych w sterylne pakiety szczypiec; sterylizowane metodą napromieniowania promieniami gamma, minimum 3 naklejki z numerem produktu i datą ważności</t>
  </si>
  <si>
    <t>4.3</t>
  </si>
  <si>
    <t>Uniwersalna jednorazowa dwustronna szczoteczka do czyszczenia wlotów kanałów i kanałów endoskopowych; posiada plastikową końcówkę zapobiegającą zarysowaniu kanałów endoskopowych; produkt niesterylny; pasuje do kanałów endoskopów o średnicach 2,0mm-3,2mm; długość robocza 950mm (50 sztuk w opakowaniu)</t>
  </si>
  <si>
    <t>4.4</t>
  </si>
  <si>
    <r>
      <rPr>
        <sz val="8"/>
        <color indexed="8"/>
        <rFont val="Czcionka tekstu podstawowego"/>
        <family val="2"/>
      </rPr>
      <t>Szczypce biopsyjne jednorazowego użytku, łyżeczki owalne z okienkiem oraz owalne z okienkiem i igłą mocującą (do wyboru); łyżeczki uchylne do biopsji stycznych; łyżeczki wykonane ze stali nierdzewnej o dwustopniowym ścięciu i gładkich krawędziach; teflonowa osłonka bezpieczna dla kanałów biopsyjnych endoskopów; rozwarcie łyżeczek 6,5 mm, pojemność łyżeczek 6,1 mm</t>
    </r>
    <r>
      <rPr>
        <vertAlign val="superscript"/>
        <sz val="8"/>
        <rFont val="Arial CE"/>
        <family val="0"/>
      </rPr>
      <t>3</t>
    </r>
    <r>
      <rPr>
        <sz val="8"/>
        <color indexed="8"/>
        <rFont val="Czcionka tekstu podstawowego"/>
        <family val="2"/>
      </rPr>
      <t>, długość narzędzia 1550 mm, maksymalna średnica cześci wprowadzenej do endoskopu 2,45 mm; minimalna średnica kanału roboczego 2,8 mm; w opakowaniu 20 sztuk oddzielnie zapakowanych w sterylne pakiety szczypiec; sterylizowane metodą napromieniowania promieniami gamma, minimum 3 naklejki z numerem produktu i datą ważności</t>
    </r>
  </si>
  <si>
    <t>4.5</t>
  </si>
  <si>
    <t>Igła aspiracyjna, jednorazowa TBNA do wszystkich odcinków tchawicy i oskrzeli, długość robocza 1150 mm, minimalna średnica kanału roboczego 2,0mm, szerokość igły 21G, długość ostrza 13 i 15mm (do wyboru), opakowanie zawiera 4 sztuki, minimum 3 naklejki z numerem produktu i datą ważności</t>
  </si>
  <si>
    <t>4.6</t>
  </si>
  <si>
    <t>Szczypce biopsyjne jednorazowego użytku w otulinie- aligatorki o długości 120-160 cm i średnicy 1,8 mm z plastikową rączką zakończoną metalową sprężyną zabezpieczającą przed zagięciami, załamaniami, pakowne sterylnie z określoną datą przydatności. (do bronchoskopii), minimum 3 naklejki z numerem produktu i datą ważności</t>
  </si>
  <si>
    <t>4.7</t>
  </si>
  <si>
    <t>Ustniki do badan endoskopowych, z gumką dla dorosłych</t>
  </si>
  <si>
    <t>Razem wartość do formularza ofertowego część 4</t>
  </si>
  <si>
    <t>Nr sprawy 19ZP/2019</t>
  </si>
  <si>
    <t>część nr 5 - Jednorazowy sprzęt  laboratoryjny</t>
  </si>
  <si>
    <t>Nr poz</t>
  </si>
  <si>
    <t>Nazwa sprzętu</t>
  </si>
  <si>
    <t>nazwa handlowa /katalogowa</t>
  </si>
  <si>
    <t>Jedn. miary</t>
  </si>
  <si>
    <t>Szacunkowa ilość na 12 miesięcy</t>
  </si>
  <si>
    <t>ilość w opakowaniu</t>
  </si>
  <si>
    <t>Cena jedn. netto (z dokł. do 3 miejsca po przecinku)</t>
  </si>
  <si>
    <t>VAT
%</t>
  </si>
  <si>
    <t>Wartość netto (5x7)</t>
  </si>
  <si>
    <t>Wartość brutto (9+(9x8)</t>
  </si>
  <si>
    <t>5.1</t>
  </si>
  <si>
    <t>Końcówki białe 1000-5000 μl</t>
  </si>
  <si>
    <t>5.2</t>
  </si>
  <si>
    <t>Końcówki żółte Gilson   do poj. 200 μl</t>
  </si>
  <si>
    <t>5.3</t>
  </si>
  <si>
    <t>Końcówki niebieskie Gilson 500-1000μl</t>
  </si>
  <si>
    <t>5.4</t>
  </si>
  <si>
    <t>Szkiełka nakrywkowe  "superior " o wym. 20x20mm</t>
  </si>
  <si>
    <t>5.5</t>
  </si>
  <si>
    <t>Szkiełka podstawowe ze szlifowanymi krawędziami,  z  polem do opisu o grubości 1 mm</t>
  </si>
  <si>
    <t>5.6</t>
  </si>
  <si>
    <t>Statyw z PP na 18 probówek o średnicy 30 mm</t>
  </si>
  <si>
    <t>5.7</t>
  </si>
  <si>
    <t>Wymazówka sterylna z podłożem transportowym Stuart w probówce z PP</t>
  </si>
  <si>
    <t>5.8</t>
  </si>
  <si>
    <t>Probówki z EDTA-K2 na 100 μl krwi- mikrometoda</t>
  </si>
  <si>
    <t>5.9</t>
  </si>
  <si>
    <t>Probówki do wirowania moczu z PS o  poj 12ml z wgłębieniem na osad  z korkiem zewnętrznym</t>
  </si>
  <si>
    <t>5.10</t>
  </si>
  <si>
    <t>Kaseta z tworzywa do przechowywania  preparatów mikroskopowych  na 100 szt.preparatów</t>
  </si>
  <si>
    <t>5.11</t>
  </si>
  <si>
    <t>Statyw wys.70 mm,na 20 probówek o średnicy 13-16 mm z drutu powlekowanego</t>
  </si>
  <si>
    <t>5.12</t>
  </si>
  <si>
    <t>Nakłuwacze jednorazowe o gł.nakłucia 2,4 mm , igła 21G</t>
  </si>
  <si>
    <t>5.13</t>
  </si>
  <si>
    <t>Pisak wodoodporny, laboratoryjny,  typu Sharpie, czarny</t>
  </si>
  <si>
    <t>5.14</t>
  </si>
  <si>
    <t>Staza do pobierania krwi z automatycznym zamknięciem i mozliwością poluzowania zcisku</t>
  </si>
  <si>
    <t>5.15</t>
  </si>
  <si>
    <t>Minutnik laboratoryjny</t>
  </si>
  <si>
    <t>5.16</t>
  </si>
  <si>
    <t>Zmiennopojemnościowa pipeta w całości autoklawowalna z wyrzutnikiem końcówek i wydmuchem o poj.20-200μl</t>
  </si>
  <si>
    <t>5.17</t>
  </si>
  <si>
    <t>Zmiennopojemnościowa pipeta w całości autoklawowalna z wyrzutnikiem końcówek i wydmuchem o 10-100μl</t>
  </si>
  <si>
    <t>5.18</t>
  </si>
  <si>
    <t>Zmiennopojemnościowa pipeta w całości autoklawowalna z wyrzutnikiem końcówek i wydmuchem o 100-1000μl</t>
  </si>
  <si>
    <t>5.19</t>
  </si>
  <si>
    <t xml:space="preserve"> Zmiennopojemnościowa pipeta w całości autoklawowalna z wyrzutnikiem końcówek i wydmuchem o poj.1000-5000μl</t>
  </si>
  <si>
    <t>Razem wartość do formularza ofertowego część 5</t>
  </si>
  <si>
    <t>……………………………</t>
  </si>
  <si>
    <t>część nr 6 - dostawy  zestawów do pobierania wydzielin z drzewa oskrzelowego</t>
  </si>
  <si>
    <t>Nazwa handlowa/producent</t>
  </si>
  <si>
    <t>6.1</t>
  </si>
  <si>
    <t>Zestaw do pobierania wydzielin z drzewa oskrzel. minimum o poj.100 ml,sterylny, z dwoma osobnymi drenami z zakończeniami męskim i żeńskim, bez łącznika w zestawie nalepka i dodatkowa nakretka z oznaczonym miejscem otwarcia zestawu</t>
  </si>
  <si>
    <t>6.2</t>
  </si>
  <si>
    <t>Zestaw do pobierania wydzielin z drzewa oskrzel. minimum o poj.20ml, sterylny, z dwoma osobnymi drenami z zakończeniami męskim i żeńskim, bez łącznika w zestawie nalepka i dodatkowa nakretka z oznaczonym miejscem otwarcia zestawu</t>
  </si>
  <si>
    <t>Razem wartość do formularza ofertowego część 6</t>
  </si>
  <si>
    <t xml:space="preserve">cześć nr 7 - dostawy masek z filtrem </t>
  </si>
  <si>
    <t>7.1</t>
  </si>
  <si>
    <t>Maska z filtrem FFP3, z zaworem, spełniająca wymagania normy N149:2001 + A1:2009 na poziomie: badaniechlorkiem sodu 0,57 %; badanie olejem parafinowym 0,61 %; opór oddychania 1,78 l/min. Maska w kolorze żółtym w celu łatwiejszej identyfikacji. Pakowana jednostkowo a'1 szt. w opakowanie foliowe z nadrukowaną graficzną instrukcją zakładania. Wyposażona w regulowane gumki. Chroniąca przed gruźlicą.</t>
  </si>
  <si>
    <t xml:space="preserve">szt </t>
  </si>
  <si>
    <t>Razem wartość do formularza ofertowego część 7</t>
  </si>
  <si>
    <t xml:space="preserve">   </t>
  </si>
  <si>
    <t>cześć nr 8- dostawy sprzętu jednorazowego do spirometru Pneumo 2005</t>
  </si>
  <si>
    <t>nazwa handlowa/producent</t>
  </si>
  <si>
    <t>8.1</t>
  </si>
  <si>
    <t>8.2</t>
  </si>
  <si>
    <t>8.3</t>
  </si>
  <si>
    <t>Przewód pneumotachografu PP 001</t>
  </si>
  <si>
    <t>Razem wartość do formularza ofertowego część 8</t>
  </si>
  <si>
    <t>część nr 9 - dostawy filmów do RTG - klisze</t>
  </si>
  <si>
    <t>9.1</t>
  </si>
  <si>
    <t>Filmy medyczne FUJI MEDICAL DREY IMAGING DI-HL w formacie 35x43</t>
  </si>
  <si>
    <t>op.</t>
  </si>
  <si>
    <t>Razem wartość do formularza ofertowego część 9</t>
  </si>
  <si>
    <t>Nr spr 19/ZP/2019</t>
  </si>
  <si>
    <t>część nr 10 - dostawy systemu zamkniętego do pobierania krwi</t>
  </si>
  <si>
    <t>10.1</t>
  </si>
  <si>
    <t>probówki hematologia 1 ml</t>
  </si>
  <si>
    <t>10.2</t>
  </si>
  <si>
    <t>probówki hematologia 2 ml</t>
  </si>
  <si>
    <t>10.3</t>
  </si>
  <si>
    <t>probówki biochemia 2-3 ml</t>
  </si>
  <si>
    <t>10.4</t>
  </si>
  <si>
    <t xml:space="preserve">probówki biochemia 4-5  ml </t>
  </si>
  <si>
    <t>10.5</t>
  </si>
  <si>
    <t>probówki do badań koagulogicznych 1-2 ml</t>
  </si>
  <si>
    <t>10.6</t>
  </si>
  <si>
    <t>probówki OB wersja logarytmiczna</t>
  </si>
  <si>
    <t>10.7</t>
  </si>
  <si>
    <t>statyw OB.</t>
  </si>
  <si>
    <t>10.8</t>
  </si>
  <si>
    <t>igły systemowe zapewniające wizualizację prawidłowego wkłucia jeszcze przed podłączeniem probówki 0,8-0,9</t>
  </si>
  <si>
    <t>10.9</t>
  </si>
  <si>
    <t>igła systemowa - motylek 0,8</t>
  </si>
  <si>
    <t>10.10</t>
  </si>
  <si>
    <t>uchwyt standardowy jednorazowy do podłączenia z igłą systemową</t>
  </si>
  <si>
    <t>10.11</t>
  </si>
  <si>
    <t>adapter typu luer umożliwiający pobranie krwi z wenflonu a 100 szt.</t>
  </si>
  <si>
    <t xml:space="preserve">Strzykawka 2,0 ml z heparyną 50 JU/1ml do  gazometrii, sterylna, </t>
  </si>
  <si>
    <t>Razem wartość do formularza ofertowego część 10</t>
  </si>
  <si>
    <t>Wymagania:</t>
  </si>
  <si>
    <t xml:space="preserve"> </t>
  </si>
  <si>
    <t xml:space="preserve">1. probówki wykonane z tworzywa sztucznego </t>
  </si>
  <si>
    <t>2. fabrycznie kalibrowana próżnia</t>
  </si>
  <si>
    <t>3. termin przydatności dla probówek koagulologicznych nie mniej niż 6 m-cy (termin ważności zgodny z datą na probówce) a dla pozostałego sprzętu nie mniej niż 12 miesiecy</t>
  </si>
  <si>
    <t>4. Wszystkie elementy systemu zamkniętego służące bezpośrednio do pobierania krwi (igła, uchwyt, probówka) pasują do siebie, współpracują i pochodzą od jednego producenta – w przypadku zaoferowania części systemu od różnych producentów należy załączyć oświadczenia Wykonawcy, że elementy są ze sobą kompatybilne</t>
  </si>
  <si>
    <t>5. Probówki z zamknięciem odkręcanym nie dotyczy poz. 10.6</t>
  </si>
  <si>
    <t>6. Zamawiający wymaga przeprowadzenia szkolenia z zakresu obsługi i użytkowania systemu do pobierania krwi.</t>
  </si>
  <si>
    <t>część nr 11 - dostawy elektrod do fizykoterapii</t>
  </si>
  <si>
    <t>11.1</t>
  </si>
  <si>
    <t>Elektrody  do fizykoterapii silikonowo - węglowe 6cm x 6 cm z podwójnym przyłączem</t>
  </si>
  <si>
    <t>11.2</t>
  </si>
  <si>
    <t>Elektrody do fizykoterapii silikonowo - węglowe 6cm x 12 cm, z podwójnym przyłączem</t>
  </si>
  <si>
    <t>11.3</t>
  </si>
  <si>
    <t xml:space="preserve">Taśma elastyczna do mocowania elektrod: długość – 1m, szerokość – 8- 10cm </t>
  </si>
  <si>
    <t>Razem wartość do formularza ofertowego część 11</t>
  </si>
  <si>
    <t>część nr 12 - dostawy środków dezynfekujących i dezynfekująco-myjących</t>
  </si>
  <si>
    <t>OPIS</t>
  </si>
  <si>
    <t>Nazwa Preparatu</t>
  </si>
  <si>
    <t>Dostępne opakowania</t>
  </si>
  <si>
    <t>ilość na 12 miesięcy</t>
  </si>
  <si>
    <t>12.1</t>
  </si>
  <si>
    <t>Preparat do dezynfekcji  skóry bez zawartości etanolu oraz jodu, zawierający nadtlenek wodoru, gwarantujący autosterylność produktu, hipoalergiczny, odtłuszczający skórę; dobra przylepność folii po zastosowaniu środka, przebadany klinicznie i dermatologicznie. Bójczy wobec drobnoustrojów bytujących na skórze w tym MRSA.i Tbc Nie wpływający negatywnie na proces gojenia się ran. Zarejestrowany jako produkt leczniczy. Stężony. Bezbarwny</t>
  </si>
  <si>
    <t>250 ml z atomizerem</t>
  </si>
  <si>
    <t>12.2</t>
  </si>
  <si>
    <t>1L</t>
  </si>
  <si>
    <t>12.3</t>
  </si>
  <si>
    <t xml:space="preserve">Preparat do dezynfekcji  skóry bez zawartości etanolu oraz jodu, zawierający nadtlenek wodoru, gwarantujący autosterylność produktu, hipoalergiczny, odtłuszczający skórę; dobra przylepność folii po zastosowaniu środka, przebadany klinicznie i dermatologicznie. Bójczy wobec drobnoustrojów bytujących na skórze w tym MRSA i Tbc. Nie wpływający negatywnie na proces gojenia się ran. Zarejestrowany jako produkt leczniczy. Barwiony, Stężony. </t>
  </si>
  <si>
    <t>12.4</t>
  </si>
  <si>
    <t>Preparat do dezynfekcji  ran, błon śluzowych i skóry: zawierający di chlorowodorek octenidyny oraz fenoksyetanol, bez zawartości jodu; bezbarwny. Spektrum działania B, F, V (Herpes simplex, HBV i HIV), drożdżaki, pierwotniaki. Współstymulujący proces gojenia się ran. Penetrujący biofilm bakteryjny. Efekt działania utrzymujący się do 1h. Zarejestrowany jako produkt leczniczy. Stężony.</t>
  </si>
  <si>
    <t>250 ml</t>
  </si>
  <si>
    <t>12.5</t>
  </si>
  <si>
    <t>12.6</t>
  </si>
  <si>
    <t>Gotowy do użycia roztwór przeznaczony do dekontaminacji, płukania, pędzlowania jamy ustnej, utrzymania flory fizjologicznej ust i codziennej higieny jamy ustnej; na bazie poliheksanidyny; skuteczny na bakterie Staphylococcus aureus, MRSA; Enterococcus hirae; Pseudomonas aeruginosa; Acinetobacter baumannii; Enterococcus faecium (VRE); Klebsiella pneumoniae (ESBL)) oraz grzyby (Candida albicans); konfekcjonowany w opakowaniach 250ml; wyrób medyczny klasy III</t>
  </si>
  <si>
    <t>12.7</t>
  </si>
  <si>
    <t>Alkoholowy płynny preparat przeznaczony do dezynfekcji higienicznej i chirurgicznej rąk. Zawierający w składzie mieszaninę alkoholi alifatycznych (w tym etanol min. 78g/100g produktu) oraz dodatkową substancję z innej grupy chemicznej (difenylol). Nie zawierający barwników, substancji zapachowych, chlorheksydyny, QAC.Higieniczna dezynfekcja rąk 30 s, chirurgicznado 3 min. Spektrum działania:B, F, V(HIV, HBV, HCV, Rota, Herpes simplex, Noro, Adeno, Polio, Vaccinia,SARS). Możliwość użycia w pionie żywieniowym. Produkt biobójczy.</t>
  </si>
  <si>
    <t>1 L</t>
  </si>
  <si>
    <t>12.8</t>
  </si>
  <si>
    <t>Gotowy do użycia środek na bazie alkoholu, przeznaczony do szybkiej dezynfekcji i mycia powierzchni. Skład: etanol, 2-propanol. Łączna zawartość alkoholu do 70%. Bez zawartości dodatkowych substancji (aminy, QAV, aldehydu, fenolu). Polecany do dezynfekcji małych powierzchni: łóżek, foteli, aparatury medycznej, szafek, blatów oraz innych trudnodostępnych powierzchni. Zalecany do dezynfekcji mających kontakt z żywnością oraz końcówek stomatologicznych, wycisków silikonowych. Produkt posiadający pozytywną opinię producenta sprzętu medycznego np. Famed w zakresie tolerancji materiałowej na tworzywo ABS i materiały obiciowe. Posiadający pozytywną opinię CZD lub równoważną. Spektrum bójcze potwierdzone badaniami z obszaru medycznego: B (MRSA), F (C.albicans), Tbc noro w czasie od 30 sekund do 1 minuty. Dostępny w dwóch wersjach zapachowych: neutral i teatonic. Produkt o podwójnej rejestracji: wyrób medyczny oraz produkt biobójczy. Produkt z możliwością zastosowania bez atomizera.</t>
  </si>
  <si>
    <t>1 L bez spryskiwacza</t>
  </si>
  <si>
    <t>12.9</t>
  </si>
  <si>
    <t>Niskoalkoholowe chusteczki do szybkiej dezynfekcji powierzchni oraz wyrobów medycznych włącznie z klawiaturą komputerów, ekranami dotykowymi, monitorami, smart fonami oraz Głowicami USG.
- na bazie alkoholi alifatycznych (12-15 g/100g ethanolu, 15-20g/100 g izopropanolu).
- posiadające  właściwości myjące. 
- zakres skuteczność: bakteriobójcza, Mycobacteriun terrae, drożdżakobójcza, wirusy osłonkowe (HIV, HBV, HCV), Adeno, Noro, Poyoma SV 40, Rota.
- skuteczne zgodnie z EN 16615 w czasie 1 minuty.
- przebadane dermatologicznie.
- opakowanie typu flow- pack zawierające 100 szt chusteczek 
- rozmiar 20 x 20 cm, gramatura 50g/m².
- niezawierające barwników oraz substancji zapachowych</t>
  </si>
  <si>
    <t>100 sztuk</t>
  </si>
  <si>
    <t>12.10</t>
  </si>
  <si>
    <t>Alkohol etylowy 70 % skażonych hibitanem</t>
  </si>
  <si>
    <t>12.11</t>
  </si>
  <si>
    <t>Płyn do higienicznej i chirurgicznej dezynfekcji rąk o szerokim spektrum działania na bazie 60% propan-2-olu i chlorheksydyny. Zawierający glicerynę. Posiadający zapach. Spektrum działania: B, MRSA, F (C.albicans), Tbc (M.terrae), V (HIV, HBV, HCV, HSV, Vaccinia, grypa, Ebola, rota). Dezynfekcja higieniczna - 30 sekund, dezynfekcja chirurgiczna - 2 x 45 sekund. Posiada przedłużone działanie bateriobójcze w czasie 3 godzin</t>
  </si>
  <si>
    <t>500 ml</t>
  </si>
  <si>
    <t>12.12</t>
  </si>
  <si>
    <t>Żel do higienicznej dezynfekcji rąk na bazie etanolu (63,7g/100g preparatu) i propan-2-ol (6,3g/100g) bez zawartości dodatkowych substancji czynnych. Spektrum działania: B (w tym MRSA), Tbc (M.terrae) w czasie do 30 sek., F (C.albicans) w czasie do 15 sek.; V (Vaccinia, HIV, HBV, HCV, Rota, Noro) w czasie do 60 sek., działanie bójcze potwierdzone badaniami zgodnie z EN 14885, dezynfekcja higieniczna: 2 x 15 sek. (wg EN 1500). Preparat zawierający glicerynę, wykazujący bardzo dobrą tolerancję przez skórę dłoni oraz nie powodujący uczucia lepkości. Wymagane badanie dermatologiczne. Preparat zarejestrowany jako produkt biobójczy.</t>
  </si>
  <si>
    <t>12.13</t>
  </si>
  <si>
    <t>Preparat chlorowy oparty o dichloroizocyjanuran sodu, w postaci tabletek, przeznaczony do dezynfekcji dużych powierzchni zmywalnych , również obciążonych materiałem organicznym. Możliwość zalewania zanieczyszczeń organicznych z jednoczesnym działaniem sporobójczym , preparat skuteczny w stosunku do Cl. diff., czas działania nie dłuższy niż 15 min, Opakowanie 300 tabletek</t>
  </si>
  <si>
    <t>300 tabletek</t>
  </si>
  <si>
    <t>12.14</t>
  </si>
  <si>
    <t xml:space="preserve">Preparat w koncentracie bez aldehydów, służący do dezynfekcji narzędzi oraz przedmiotów ze szkła, metalu, plastiku i endoskopów, zawierający glukoprotaminę, oraz inhibitory korozji. Okres trwałości roztworu gotowego do użycia – 14 dni.
Czas działania: B,F,V (Adeno, Papova),Tbc (czas do 1 h), Pozytywna opinia firmy Olympus Optical 
</t>
  </si>
  <si>
    <t>2 L</t>
  </si>
  <si>
    <t>12.15</t>
  </si>
  <si>
    <t xml:space="preserve">Preparat do dezynfekcji wysokiego stopnia w postaci płynnej, do dezynfekcji endoskopów, narzędzi chirurgicznych i sprzętu medycznego,  o spektrum bójczym: B, F, V (Polio), prątki, w czasie 1-15 min., S w czasie 15-45 min., na bazie kwasu nadoctowego i nadtlenku wodoru, z aktywatorem w płynie, kontrolowany przy użyciu pasków testujących, zachowujący  aktywność przez 1 dzień. Pozytywna opinia R. Wolf oraz deklaracja zgodności CE. Zarejestrowany jako wyrób medyczny. Opakowanie  preparatu 225 ml + 1 op. aktywatora- 210 ml </t>
  </si>
  <si>
    <t>Opakowanie  preparatu 225 ml + 1 op. aktywatora- 210 ml</t>
  </si>
  <si>
    <t>12.16</t>
  </si>
  <si>
    <t xml:space="preserve">Preparat w postaci proszku na bazie nadwęglanu sodu (substancja czynna kwas nadocotowy),  TAED, tenzydów, enzymów oraz inhibiotorów korozji.rzeznaczony do dezynfekcji narzędzi, sprzętu medycznego oraz inkubatorów, posiadający szerokie spektrum działania bez stosowania dodatkowego aktywatora. Spektrum działania: B łącznie z prątkami gruźlicy, F w stężeniu 2% i czasie 5 minut oraz V (w tym HIV, HBV, Adeno, Polio, Rota) oraz S (Bacillus subtilis, clostridium dificile) w stężeniu 2% i czasie 10 minut. </t>
  </si>
  <si>
    <t>2,5 KG</t>
  </si>
  <si>
    <t>12.17</t>
  </si>
  <si>
    <r>
      <rPr>
        <sz val="11"/>
        <color indexed="8"/>
        <rFont val="Czcionka tekstu podstawowego"/>
        <family val="2"/>
      </rPr>
      <t>Suche chusteczki przeznaczone do nasączania roztworami środków dezynfekcyjnych wykonane z 100% poliestru o wymiarach 24x30 cm. Chusteczki zalewane 3 litrami roztworu roboczego. Gramatura chusteczek powyżej 45g/m</t>
    </r>
    <r>
      <rPr>
        <sz val="10"/>
        <color indexed="8"/>
        <rFont val="Czcionka tekstu podstawowego"/>
        <family val="0"/>
      </rPr>
      <t>2.Ilość chusteczek w rolce 111 szt. Rolki pakowane zbiorczo po 6 szt. Możliwość nasączania preparatami na bazie alkoholu jak i bezalkoholowymi, zwój zapakowany w jednorazowy worek kompatybilny z wiaderkiem.</t>
    </r>
  </si>
  <si>
    <t>111 szt/ rolka</t>
  </si>
  <si>
    <t>12.18</t>
  </si>
  <si>
    <t>Wiaderko do suchych chust kompatibilne z pozycją powyżej</t>
  </si>
  <si>
    <t>5L</t>
  </si>
  <si>
    <t>12.19</t>
  </si>
  <si>
    <t>12.20</t>
  </si>
  <si>
    <t>Emulsja o działaniu nawilżającym i ochronnym, zawierająca wosk pszczeli oraz bogatą kompozycję olejków pielęgnujących. Przetestowana klinicznie i dermatologicznie.</t>
  </si>
  <si>
    <t xml:space="preserve">0,5L </t>
  </si>
  <si>
    <t>Razem wartość do formularza ofertowego część 12</t>
  </si>
  <si>
    <t>……………………….</t>
  </si>
  <si>
    <t>podpis osoby upoważninej</t>
  </si>
  <si>
    <t>cena jedn netto za opakowanie</t>
  </si>
  <si>
    <t>13.1</t>
  </si>
  <si>
    <t>1x 10L</t>
  </si>
  <si>
    <t>13.2</t>
  </si>
  <si>
    <t>2x10L</t>
  </si>
  <si>
    <t>Razem wartość do formularza ofertowego część 13</t>
  </si>
  <si>
    <t>część nr 14 - dostawy materiałów opatrunkowych różnych</t>
  </si>
  <si>
    <t>Nazwa materiału opatrnkowego</t>
  </si>
  <si>
    <t>nazwa handlowa</t>
  </si>
  <si>
    <t>opak</t>
  </si>
  <si>
    <t>ilość szac na rok 2020</t>
  </si>
  <si>
    <t>14.1</t>
  </si>
  <si>
    <t>Gaza niewyjałowiona 13 nitkowa szer.90 cm x 100m</t>
  </si>
  <si>
    <t>14.2</t>
  </si>
  <si>
    <t>Gaza opatrunkowa składana jałowa 13 nitkowa  1 m2</t>
  </si>
  <si>
    <t>14.3</t>
  </si>
  <si>
    <t>Gaza opatrunkowa składana niewyjałowiona 13 nitkowa  1 m2</t>
  </si>
  <si>
    <t>14.4</t>
  </si>
  <si>
    <t>Jałowy opatrunek chirurgiczny 12x10 cm z przylepcem</t>
  </si>
  <si>
    <t>14.5</t>
  </si>
  <si>
    <t>Jałowy opatrunek chirurgiczny 6x10 cm z przylepcem</t>
  </si>
  <si>
    <t>14.6</t>
  </si>
  <si>
    <t>Opatrunek przezroczysty z folii PU do zabezpieczania uszkodzonej skóry, cewników założonych do naczyń centralnych ,  z hipoalergicznym  klejem akrylowym , paroprzepuszczalny, bez wkładu chłonnego 10x15 cm</t>
  </si>
  <si>
    <t>14.7</t>
  </si>
  <si>
    <t>Kompresiki z waty celulozowej w rolce do dezynfekcji skóry przed iniekcjami 1000 szt. (2x 500szt)</t>
  </si>
  <si>
    <t>14.8</t>
  </si>
  <si>
    <t>Kompresy gazowe wyjałowione 10 x 10 cm pakowane po 5 szt</t>
  </si>
  <si>
    <t>14.9</t>
  </si>
  <si>
    <t>Kompresy gazowe wyjałowione 10 x 20 cm po 3 szt</t>
  </si>
  <si>
    <t>14.10</t>
  </si>
  <si>
    <t>Kompresy gazowe niejałowe10 x 10 cm  x 100 szt. w op.</t>
  </si>
  <si>
    <t>14.11</t>
  </si>
  <si>
    <t>Opaska dziana 10 cm x 4 m</t>
  </si>
  <si>
    <t>14.12</t>
  </si>
  <si>
    <t>Opaska dziana 15 cm x 4 m</t>
  </si>
  <si>
    <t>14.13</t>
  </si>
  <si>
    <t>Opaska elastyczna 10 cm x 4 m</t>
  </si>
  <si>
    <t>14.14</t>
  </si>
  <si>
    <t>Opaska elastyczna 15 cm x 4 m</t>
  </si>
  <si>
    <t>14.15</t>
  </si>
  <si>
    <t>Opaska elastyczna samoprzylepna 6 cm x 4 m</t>
  </si>
  <si>
    <t>14.16</t>
  </si>
  <si>
    <t xml:space="preserve">Opatrunek wyspowy, chirurgiczny, samoprzylepny ,  wykonany z hydrofobowej włókniny z mikroperforacjami umożliwiającymi wymianę gazową między skórą, a środowiskiem zewnętrznym, posiadający wkład chłonny z wiskozy i poliestru powleczony siateczką z polietylenu zapobiegającą przywieraniu do rany. Opatrunek z przecięciem i otworem O, do zabezpieczania  drenów.
Opatrunek posiada tylne zabezpieczenie z papieru silikonowanego.
Opakowanie papier-papier, na każdym opakowaniu obrazkowa instrukcja użycia opatrunku. 
Rozmiar 9x10cm.
</t>
  </si>
  <si>
    <t>14.17</t>
  </si>
  <si>
    <t>Opatrunek hydrokoloidowy na rany z możliwością mocowania warstwą klejącą do skóry, typu Granuflex - 15 x 15 cm</t>
  </si>
  <si>
    <t>14.18</t>
  </si>
  <si>
    <t>Opatrunek hydrokoloidowy na rany z możliwością mocowania warstwą klejącą do skóry, typu Granuflex - 10 x 10 cm</t>
  </si>
  <si>
    <t>14.19</t>
  </si>
  <si>
    <t xml:space="preserve">Sterylny, jednorazowy koc na oparzenia i duże rany. Stanowi barierę przeciw bakterią oraz wspomaga proces gojenia  i ziarninowania rany. Nieprzylepna warstwa aluminium (na oparzenie/ranę) oraz zewnętrzna miękka warstwa włókniny wiskozowej. Pozwala na przenikanie wysięków i krwi bez przyklejania do powierzchni rany, co redukuje ryzyko wystąpienia infekcji. Hipoalergiczny, posiada wysokie właściwości oddychające, wysoką zdolność absorbcji płynów (&gt;750%). Gramatura koca 225 g/m2. Rozmiar produktu 10x10 cm.  Wyrób sterylizowany tlenkiem etylenu. Opakowanie folia/papier. Wyrób medyczny klasy II a zgodnie z Dyrektywą o wyrobach medycznych 93/42/EWG. </t>
  </si>
  <si>
    <t>14.20</t>
  </si>
  <si>
    <t xml:space="preserve">Sterylny, jednorazowy koc na oparzenia i duże rany. Stanowi barierę przeciw bakterią oraz wspomaga proces gojenia  i ziarninowania rany. Nieprzylepna warstwa aluminium (na oparzenie/ranę) oraz zewnętrzna miękka warstwa włókniny wiskozowej. Pozwala na przenikanie wysięków i krwi bez przyklejania do powierzchni rany, co redukuje ryzyko wystąpienia infekcji. Hipoalergiczny, posiada wysokie właściwości oddychające, wysoką zdolność absorbcji płynów (&gt;750%). Gramatura koca 225 g/m2. Rozmiar produktu 10x20 cm.  Wyrób sterylizowany tlenkiem etylenu. Opakowanie folia/papier. Wyrób medyczny klasy II a zgodnie z Dyrektywą o wyrobach medycznych 93/42/EWG. </t>
  </si>
  <si>
    <t>14.21</t>
  </si>
  <si>
    <t>Jałowy opatrunek wykonany z miękkich, chłonnych włókien  alginianu wapnia do ran z wysiękiem od obfitego do umiarkowanego, zmieniający się w żel podczas kontaktu z wydzieliną, zapewniający wilgotne środowisko w ranie, może być odpowiednio kształtowany i przycinany w aseptyczny sposób, możliwość aplikacji z dowolnej strony na ranę, nieprzylepny rozmiar 10x20 cm</t>
  </si>
  <si>
    <t>14.22</t>
  </si>
  <si>
    <t xml:space="preserve">Plaster do mocowania kaniul - nieprzeźroczysty              </t>
  </si>
  <si>
    <t>14.23</t>
  </si>
  <si>
    <t xml:space="preserve">Plaster do mocowania kaniul - przeźroczysty              </t>
  </si>
  <si>
    <t>14.24</t>
  </si>
  <si>
    <t>Przylepiec  hypoalergiczny, tkaninowy, biały   2,5 cm x 5 m. Możliwe dzielenie wzdłuż i w poprzek także bez użycia nożyczek</t>
  </si>
  <si>
    <t>14.25</t>
  </si>
  <si>
    <t>Przylepiec  hypoalergiczny,  przeźroczysty 2,5 cm x 10 m</t>
  </si>
  <si>
    <t>14.26</t>
  </si>
  <si>
    <t>Seton jałowy 2 cm x 2m</t>
  </si>
  <si>
    <t>14.27</t>
  </si>
  <si>
    <t>Taśma opatrunkowa wykonana z hydrofobowej włókniny  5 cm x 10 m w opakowaniu typu dyspenser</t>
  </si>
  <si>
    <t>14.28</t>
  </si>
  <si>
    <t>Krem antyseptyczny dla dzieci i dorosłych z problemami skórnymi typu Sudocrem może być stosowany w przypadku oparzeń słonecznych, ukąszeń owadów oraz na stany zapalne. Gramatura  ok. 125g</t>
  </si>
  <si>
    <t>14.29</t>
  </si>
  <si>
    <t>Wata celulozowa  - lignina rolki 150 g</t>
  </si>
  <si>
    <t>150g</t>
  </si>
  <si>
    <t>14.30</t>
  </si>
  <si>
    <t>Wata celulozowa – lignina arkusze 5 kg</t>
  </si>
  <si>
    <t>5kg</t>
  </si>
  <si>
    <t>14.31</t>
  </si>
  <si>
    <t>Wata opatrunkowa 500g</t>
  </si>
  <si>
    <t>500g</t>
  </si>
  <si>
    <t>Razem wartość do formularza ofertowego część 14</t>
  </si>
  <si>
    <t>Zamawiajacy dopuszcza ceny jednostkowe do 3 miejsc po przecinku</t>
  </si>
  <si>
    <t>…………………………………………</t>
  </si>
  <si>
    <t>część nr 15 - dostawy pieluchomajtek</t>
  </si>
  <si>
    <t>15.1</t>
  </si>
  <si>
    <t>Pieluchomajtki dla dorosłych o podwyższonej chłonności tzw. nocne, rozmiar M - obwód bioder 75-110 cm, wykonane z laminatu paroprzepuszczalnego na całej zewnętrznej powierzchni  wyrobu chłonnego (100% powierzchni wyrobu), wyposażone w dwa elastyczne ściągacze taliowe – przód i tył, dwie pary sprężystych z rozciągliwością min. 10 mm przylepco-rzepów, podwójny indykator wilgotności, podwójny wkład chłonny z antybakteryjnym superabsorbentem z właściwością neutralizacji nieprzyjemnego zapachu, specjalna włókninowa warstwa rozprowadzająca wilgoć i zwiększająca poczucie suchości, elastyczne ściągacze w kroczu i falbanki przeciw wyciekowe skierowane na zewnątrz. Wyrób nie może zawierać elementów lateksowych. Minimalna chłonność wyrobu według metody ISO 11948-1 2900 ml.</t>
  </si>
  <si>
    <t>15.2</t>
  </si>
  <si>
    <t>Pieluchomajtki dla dorosłych o podwyższonej chłonności tzw. nocne, rozmiar L - obwód bioder 100-150 cm, wykonane z laminatu paroprzepuszczalnego na całej zewnętrznej powierzchni  wyrobu chłonnego (100% powierzchni wyrobu), wyposażone w dwa elastyczne ściągacze taliowe – przód i tył, dwie pary sprężystych z rozciągliwością min. 10 mm przylepco-rzepów, podwójny indykator wilgotności, podwójny wkład chłonny z antybakteryjnym superabsorbentem z właściwością neutralizacji nieprzyjemnego zapachu, specjalna włókninowa warstwa rozprowadzająca wilgoć i zwiększająca poczucie suchości, elastyczne ściągacze w kroczu i falbanki przeciw wyciekowe skierowane na zewnątrz. Wyrób nie może zawierać elementów lateksowych. Minimalna chłonność wyrobu według metody ISO 11948-1 3200 ml.</t>
  </si>
  <si>
    <t>Razem wartość do formularza ofertowego część 15</t>
  </si>
  <si>
    <t>część nr 16 - dostawy kaset /kart do badań do Analizatora OPTI CCA-TS2</t>
  </si>
  <si>
    <t>ilość szac na 12 miesięcy</t>
  </si>
  <si>
    <t>16.1</t>
  </si>
  <si>
    <t>kasety do wykonywania analiz typu B (25 kaset w opakowaniu)</t>
  </si>
  <si>
    <t xml:space="preserve">opak </t>
  </si>
  <si>
    <t>16.2</t>
  </si>
  <si>
    <t>kapilary AGD, Li-heparyna 175ul (250 szt w opakowaniu</t>
  </si>
  <si>
    <t>16.3</t>
  </si>
  <si>
    <t>gaz w butli</t>
  </si>
  <si>
    <t>16.4</t>
  </si>
  <si>
    <t>kasety z 3 poziomową kontrolą</t>
  </si>
  <si>
    <t>Razem wartość do formularza ofertowego część 16</t>
  </si>
  <si>
    <t>oferowany sprzęt musi być kompatybilny z analizatorem OPTI CCA- TS2</t>
  </si>
  <si>
    <t>Nr sprawy 14/ZP/2018</t>
  </si>
  <si>
    <t>część nr 17 - dostawy pojemników biopsyjnych</t>
  </si>
  <si>
    <t>17.1</t>
  </si>
  <si>
    <t>Razem wartość do formularza ofertowego część 17</t>
  </si>
  <si>
    <t>część nr 18 - dostawy odczynników, materiałów kontrolnych i materiałów zużywalnych  do analizatora biochemicznego EPOLL</t>
  </si>
  <si>
    <t>Nazwa odczynnika,materiału kontrolnego ,materiału zuzywalnego</t>
  </si>
  <si>
    <t>18.1</t>
  </si>
  <si>
    <t>Glukoza OXY DST 1x 100ml</t>
  </si>
  <si>
    <t>opak.</t>
  </si>
  <si>
    <t>18.2</t>
  </si>
  <si>
    <t>Cholesterol DST   1 x 100 ml</t>
  </si>
  <si>
    <t>18.3</t>
  </si>
  <si>
    <t>Białko całkowite 1 x 125 ml</t>
  </si>
  <si>
    <t>18.4</t>
  </si>
  <si>
    <t>ALT(GPT)odczynnik 2 składnikowy (100ml+25 ml) met.IFCC</t>
  </si>
  <si>
    <t>18.5</t>
  </si>
  <si>
    <t>AST (GOT)odczynnik 2-składnikowy 100ml + 25 ml)met:IFCC</t>
  </si>
  <si>
    <t>18.6</t>
  </si>
  <si>
    <t>Bilirubina całkowita  DPD (100ml +25 ml)</t>
  </si>
  <si>
    <t>18.7</t>
  </si>
  <si>
    <t>Mocznik odczynnik płynny dwuskładnikowy  100ml+25 ml)</t>
  </si>
  <si>
    <t>18.8</t>
  </si>
  <si>
    <t>Kreatynina infinity 2 x125 ml</t>
  </si>
  <si>
    <t>18.9</t>
  </si>
  <si>
    <t>Protein(Coomassie) białko w moczu i płynie z jam ciała  ( 2x  50 ml)</t>
  </si>
  <si>
    <t>18.10</t>
  </si>
  <si>
    <t>Multikalibrator 1 x3 ml</t>
  </si>
  <si>
    <t>18.11</t>
  </si>
  <si>
    <t>Surowica kontrolna N (5 x5 ml)</t>
  </si>
  <si>
    <t>18.12</t>
  </si>
  <si>
    <t>Surowica kontrolna P  (5x5ml)</t>
  </si>
  <si>
    <t>18.13</t>
  </si>
  <si>
    <t>Kontrola do białka w moczu zestaw  2 poziomy</t>
  </si>
  <si>
    <t>18.14</t>
  </si>
  <si>
    <t>BSD-Detergent  500ml</t>
  </si>
  <si>
    <t>18.15</t>
  </si>
  <si>
    <t xml:space="preserve">Lampa  do analizatora biochemicznego   Epoll 200 </t>
  </si>
  <si>
    <t>18.16</t>
  </si>
  <si>
    <t>Kuwety zestaw 30 szt.</t>
  </si>
  <si>
    <t>18.17</t>
  </si>
  <si>
    <t>Igła</t>
  </si>
  <si>
    <t>18.18</t>
  </si>
  <si>
    <t>Filtr wody</t>
  </si>
  <si>
    <t>18.19</t>
  </si>
  <si>
    <t>Razem wartość do formularza ofertowego część 18</t>
  </si>
  <si>
    <t>5.23</t>
  </si>
  <si>
    <t>5.24</t>
  </si>
  <si>
    <t>część nr 19 - dostawa środka zmiękczającego do myjni basenów i kaczek</t>
  </si>
  <si>
    <t>19.1</t>
  </si>
  <si>
    <t>środek zmiękczająco płuczący stosowany przywodzie uzdatnionej i nieuzdatnionej podczas dezyfekcji termicznej, (kompatybilny z myjnią Erlen 1.45) w opakowaniu 5L</t>
  </si>
  <si>
    <t>Razem wartość do formularza ofertowego część 19</t>
  </si>
  <si>
    <t>cześć nr 20- dostawy sprzętu jednorazowego do spirometru ASPIRO D200</t>
  </si>
  <si>
    <t>20.1</t>
  </si>
  <si>
    <t xml:space="preserve">papier termoczuły, bezpyłowy R 112 BN </t>
  </si>
  <si>
    <t>20.2</t>
  </si>
  <si>
    <t>głowica pneumotachometryczna GPK 17</t>
  </si>
  <si>
    <t xml:space="preserve">szacunkowa ilość na 12 miesięcy </t>
  </si>
  <si>
    <t>cena jednostkowa netto za opakowanie/ szt.</t>
  </si>
  <si>
    <r>
      <t>Kaniula dożylna z cewnikiem wykonanym z poliuretanu w rozm.:
24G dł. 19mm - przepływ 22ml/min; 
22G dł. 25mm. - przepływ 36ml/min; 
20G dł. 25mm. - przepływ 65ml/min; 
20G dł. 33mm. - przepływ 61ml/min;
18G dł. 33mm. - przepływ 103ml/min; 
18G dł. 45mm. - przepływ 96ml/min;
17G dł. 45mm. - przepływ 128ml/min; 
16G dł. 50mm. - przepływ 196ml/min;
14G dł. 50mm. - przepływ 343ml/min;
z portem bocznym (kominkiem) posiadającym mechanizm ograniczający</t>
    </r>
    <r>
      <rPr>
        <sz val="7"/>
        <color indexed="10"/>
        <rFont val="Arial"/>
        <family val="2"/>
      </rPr>
      <t xml:space="preserve"> </t>
    </r>
    <r>
      <rPr>
        <sz val="7"/>
        <rFont val="Arial"/>
        <family val="2"/>
      </rPr>
      <t>przed przypadkowym otwarciem koreczka po obrocie o 180</t>
    </r>
    <r>
      <rPr>
        <sz val="7"/>
        <rFont val="Calibri"/>
        <family val="2"/>
      </rPr>
      <t>°</t>
    </r>
    <r>
      <rPr>
        <sz val="7"/>
        <rFont val="Arial"/>
        <family val="2"/>
      </rPr>
      <t>, port umiejscowiony bezpośrednio w polu skrzydełek (na skrzyżowaniu osi skrzydełek i osi światła cewnika) wyposażonych w nacięcie ułatwiające dostosowanie do powierzchni skóry, z kolorystyczną identyfikacją rozmiaru kaniuli (kolorowe skrzydełka oraz korek), kaniula zabezpieczona filtrem hydrofobowym zapobiegając wypływowi krwi  w momencie wkłucia z zamontowanym fabrycznie koreczkiem Luer-Lock z trzpieniem poniżej jego krawędzi. Kaniula musi posiadać w pełni wtopione 4 paski radio cieniujące, na opakowaniu fabrycznie nadrukowana informacja   rozmiaru (w formie śr. x dł.) oraz wartość przepływu i data ważności, bezpośrednio na kaniuli i mandrynie nazwa producenta celem identyfikacji, opakowanie typu blister - pack z mankietem do łatwego otwierania/rozwarstwiania opakowania na krótszym z boków o szerokości min 5mm. Sterylna . Opakowanie max 50szt.</t>
    </r>
  </si>
  <si>
    <t>Kaniula dożylna z cewnikiem wykonanym z poliuretanu w rozm.:
24G dł. 19mm - przepływ 22ml/min; 
22G dł. 25mm. - przepływ 36ml/min; 
20G dł. 25mm. - przepływ 65ml/min; 
20G dł. 33mm. - przepływ 61ml/min;
18G dł. 33mm. - przepływ 103ml/min; 
18G dł. 45mm. - przepływ 96ml/min;
17G dł. 45mm. - przepływ 128ml/min; 
16G dł. 50mm. - przepływ 196ml/min;
14G dł. 50mm. - przepływ 343ml/min;
z portem bocznym (kominkiem) posiadającym mechanizm ograniczający przed przypadkowym otwarciem koreczka po obrocie o 180°, port umiejscowiony bezpośrednio w polu skrzydełek (na skrzyżowaniu osi skrzydełek i osi światła cewnika) wyposażonych w nacięcie ułatwiające dostosowanie do powierzchni skóry, z kolorystyczną identyfikacją rozmiaru kaniuli (kolorowe skrzydełka oraz korek), kaniula zabezpieczona filtrem hydrofobowym zapobiegając wypływowi krwi  w momencie wkłucia z zamontowanym fabrycznie koreczkiem Luer-Lock z trzpieniem poniżej jego krawędzi. Mandryn (igła) z automatycznym metalowym (zatrzaskiem) zabezpieczeniem przed ekspozycją zawodową. Kaniula musi posiadać w pełni wtopione 4 paski radio cieniujące, na opakowaniu fabrycznie nadrukowana informacja   rozmiaru (w formie śr. x dł.) oraz wartość przepływu i data ważności, bezpośrednio na kaniuli i mandrynie nazwa producenta celem identyfikacji, opakowanie typu blister - pack z mankietem do łatwego otwierania/rozwarstwiania opakowania na krótszym z boków o szerokości min 5mm. Sterylna. Opakowanie max 50szt.</t>
  </si>
  <si>
    <t>ilość w opak/ szt.</t>
  </si>
  <si>
    <t>cena jednostkowa netto za szt /opak</t>
  </si>
  <si>
    <t>cena jedn netto za opakowanie/ szt</t>
  </si>
  <si>
    <t>Cena jedn. netto za opakowanie / szt.</t>
  </si>
  <si>
    <t>część nr 4 dostawy jednorazowych akcesoriów endoskopowych (bronchoskopia)</t>
  </si>
  <si>
    <t>część nr 13 - dostawy środków myjąco- dezynfekujących do myjki endoskopowej</t>
  </si>
  <si>
    <t>Isaclean-  preparat myjąco –dezynfekujący przeznaczony do manualnego i automatycznego procesowania endoskopów o barwie niebieskiej zawierający w składzie  4 enzymy, Isazone, kompleks związków powierzchniowo czynnych, DPTA. Usuwa biofilm bakteryjny i zanieczyszczenia organiczne.           Niskopieniący. Biodegradowalny. Kompatybilny ze wszystkimi rodzajami endoskopów. pH 7,5 (+,- 1,0) Wyrób medyczny zwalidowany do użytku w myjniach-dezynfektorach Medivators.</t>
  </si>
  <si>
    <t xml:space="preserve">Isaspor – preparat dezynfekujący wysokiego poziomu ,skuteczny  wobec  B, V, F, Tbc w czasie 5 minut , form przetrwalnikowych bakterii zgodnie z EN ISO 14937 w czasie 10  minut .Roztwór aktywowany składnikami A+ B.( kwas nadoctowy + Isazone), dodatkowo zawierający w składzie stabilizatory, inhibiory korozji, środki buforujące. Bez aldehydów. Kompatybilny ze wszystkimi rodzajami endoskopów. Wyrób medyczny  zwalidowany do uzytku w automatycznej myjni-dezynfektorze  Medivators ISA z modułem podaży typu single shot. </t>
  </si>
  <si>
    <t>Bezpieczny pojemnik tworzący  system zamknięty do materiału biopsyjnego/histopatologicznego składający się z pokrywy zawierającej środek utrwalający i zbiornika.  Pokrywa zbudowana z elementów: 1.Tłok zakończony nakłuwaczem 2.Folia aluminiowa zgrzana z nakrętką 3.Filtr zabezpieczający 4.Przycisk uwalniający substancję utrwalającą 5.Substancja utrwalająca - Formaldehyd 4% w roztworze wodnym (10% roztwór formaliny) i &lt;2.5% metanol o łącznej objętości 20ml 5. Pokrywa wyposażona w gwint zewnętrzny. Zbiornik wyposażony w gwint wewnętrzny służący do zamknięcia i szczelnego połączenia z pokrywą. Substancja utrwalająca uwalniana po połączeniu pokrywy ze zbiornikiem i przez wciśnięcie przycisku wbudowanego w górną część pokrywy. Opakowanie zbiorcze 24 szt.</t>
  </si>
  <si>
    <t>Załącznik nr 6</t>
  </si>
  <si>
    <t>Pneumotachografy DP 050</t>
  </si>
  <si>
    <t>Filtr antybakteryjny i antywirusowy z  zintegrowanym spłaszczonym ustnikiem plus klips na nos do badań spirometrycznych  kompatybilny z pneumotachografem DP 050. Długość filtra z ustnikiem &lt;82 mm, szerokość&lt; 90 mm. Wymiary przyłącza 30mm- średnica wew. Otwór stożkowy</t>
  </si>
  <si>
    <t>Zestaw akcesoriów do stacji uzdatniania wody do produkcji 1000 litrów wody dejonizowanej</t>
  </si>
  <si>
    <t xml:space="preserve">całk </t>
  </si>
  <si>
    <t xml:space="preserve">Koncentrat do mycia i dezynfekcji narzędzi przeznaczony do jednoczesnego mycia i dezynfekcji manualnej oraz w myjkach ultradźwiękowych. Do dezynfekcji instrumentów chirurgicznych i rotacyjnych. Aktywność roztworu roboczego 14 dni. Skład: amina, czwartorzędowe związki amonowe, enzym - proteaza, inhibitor korozji. Spektrum i czas działania: B, F, V (HBV, HIV, HCV, Vaccinia, BVDV, Herpes simplex, wirus grypy A, B, C, Ebola, Adeno), Tbc - 0,5% w 15 min., Polio 0,5% w 30 min.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</si>
</sst>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0.00&quot; zł&quot;"/>
    <numFmt numFmtId="166" formatCode="_-* #,##0.00&quot; zł&quot;_-;\-* #,##0.00&quot; zł&quot;_-;_-* \-??&quot; zł&quot;_-;_-@_-"/>
    <numFmt numFmtId="167" formatCode="_-* #,##0.000&quot; zł&quot;_-;\-* #,##0.000&quot; zł&quot;_-;_-* \-???&quot; zł&quot;_-;_-@_-"/>
    <numFmt numFmtId="168" formatCode="#,##0.000"/>
    <numFmt numFmtId="169" formatCode="#,##0.00\ [$zł-415];[Red]\-#,##0.00\ [$zł-415]"/>
    <numFmt numFmtId="170" formatCode="#,##0.00_ ;\-#,##0.00\ "/>
    <numFmt numFmtId="171" formatCode="#,##0.00_ ;[Red]\-#,##0.00\ "/>
  </numFmts>
  <fonts count="98">
    <font>
      <sz val="11"/>
      <color indexed="8"/>
      <name val="Czcionka tekstu podstawowego"/>
      <family val="2"/>
    </font>
    <font>
      <sz val="10"/>
      <name val="Arial"/>
      <family val="0"/>
    </font>
    <font>
      <b/>
      <sz val="24"/>
      <color indexed="8"/>
      <name val="Czcionka tekstu podstawowego"/>
      <family val="2"/>
    </font>
    <font>
      <sz val="18"/>
      <color indexed="8"/>
      <name val="Czcionka tekstu podstawowego"/>
      <family val="2"/>
    </font>
    <font>
      <sz val="12"/>
      <color indexed="8"/>
      <name val="Czcionka tekstu podstawowego"/>
      <family val="2"/>
    </font>
    <font>
      <sz val="10"/>
      <color indexed="63"/>
      <name val="Czcionka tekstu podstawowego"/>
      <family val="2"/>
    </font>
    <font>
      <i/>
      <sz val="10"/>
      <color indexed="23"/>
      <name val="Czcionka tekstu podstawowego"/>
      <family val="2"/>
    </font>
    <font>
      <sz val="10"/>
      <color indexed="17"/>
      <name val="Czcionka tekstu podstawowego"/>
      <family val="2"/>
    </font>
    <font>
      <sz val="10"/>
      <color indexed="19"/>
      <name val="Czcionka tekstu podstawowego"/>
      <family val="2"/>
    </font>
    <font>
      <sz val="10"/>
      <color indexed="16"/>
      <name val="Czcionka tekstu podstawowego"/>
      <family val="2"/>
    </font>
    <font>
      <b/>
      <sz val="10"/>
      <color indexed="9"/>
      <name val="Czcionka tekstu podstawowego"/>
      <family val="2"/>
    </font>
    <font>
      <b/>
      <sz val="10"/>
      <color indexed="8"/>
      <name val="Czcionka tekstu podstawowego"/>
      <family val="2"/>
    </font>
    <font>
      <sz val="10"/>
      <color indexed="9"/>
      <name val="Czcionka tekstu podstawowego"/>
      <family val="2"/>
    </font>
    <font>
      <sz val="10"/>
      <name val="Arial CE"/>
      <family val="0"/>
    </font>
    <font>
      <b/>
      <sz val="18"/>
      <color indexed="8"/>
      <name val="Czcionka tekstu podstawowego"/>
      <family val="0"/>
    </font>
    <font>
      <sz val="14"/>
      <color indexed="8"/>
      <name val="Czcionka tekstu podstawowego"/>
      <family val="2"/>
    </font>
    <font>
      <sz val="16"/>
      <color indexed="8"/>
      <name val="Czcionka tekstu podstawowego"/>
      <family val="2"/>
    </font>
    <font>
      <sz val="16"/>
      <name val="Czcionka tekstu podstawowego"/>
      <family val="0"/>
    </font>
    <font>
      <sz val="11"/>
      <name val="Arial CE"/>
      <family val="2"/>
    </font>
    <font>
      <sz val="12"/>
      <name val="Arial CE"/>
      <family val="2"/>
    </font>
    <font>
      <sz val="8"/>
      <name val="Arial CE"/>
      <family val="2"/>
    </font>
    <font>
      <sz val="9"/>
      <name val="Arial CE"/>
      <family val="2"/>
    </font>
    <font>
      <sz val="9"/>
      <name val="Arial"/>
      <family val="2"/>
    </font>
    <font>
      <sz val="10"/>
      <color indexed="8"/>
      <name val="Arial"/>
      <family val="0"/>
    </font>
    <font>
      <sz val="11"/>
      <name val="Calibri"/>
      <family val="2"/>
    </font>
    <font>
      <sz val="9"/>
      <color indexed="8"/>
      <name val="Arial CE"/>
      <family val="2"/>
    </font>
    <font>
      <sz val="8"/>
      <color indexed="8"/>
      <name val="Arial CE"/>
      <family val="2"/>
    </font>
    <font>
      <sz val="11"/>
      <color indexed="8"/>
      <name val="Arial CE"/>
      <family val="2"/>
    </font>
    <font>
      <sz val="10"/>
      <color indexed="8"/>
      <name val="Arial CE"/>
      <family val="2"/>
    </font>
    <font>
      <sz val="11"/>
      <name val="Times New Roman"/>
      <family val="1"/>
    </font>
    <font>
      <sz val="9"/>
      <name val="Czcionka tekstu podstawowego"/>
      <family val="0"/>
    </font>
    <font>
      <b/>
      <sz val="11"/>
      <name val="Arial CE"/>
      <family val="0"/>
    </font>
    <font>
      <b/>
      <sz val="10"/>
      <name val="Arial CE"/>
      <family val="0"/>
    </font>
    <font>
      <sz val="7"/>
      <name val="Arial"/>
      <family val="2"/>
    </font>
    <font>
      <sz val="7"/>
      <color indexed="10"/>
      <name val="Arial"/>
      <family val="2"/>
    </font>
    <font>
      <sz val="7"/>
      <name val="Calibri"/>
      <family val="2"/>
    </font>
    <font>
      <sz val="7"/>
      <color indexed="8"/>
      <name val="Arial"/>
      <family val="2"/>
    </font>
    <font>
      <sz val="10"/>
      <color indexed="63"/>
      <name val="Verdana"/>
      <family val="2"/>
    </font>
    <font>
      <sz val="11"/>
      <name val="Czcionka tekstu podstawowego"/>
      <family val="0"/>
    </font>
    <font>
      <sz val="10"/>
      <name val="Czcionka tekstu podstawowego"/>
      <family val="0"/>
    </font>
    <font>
      <sz val="8"/>
      <color indexed="10"/>
      <name val="Arial CE"/>
      <family val="0"/>
    </font>
    <font>
      <sz val="8"/>
      <color indexed="8"/>
      <name val="Czcionka tekstu podstawowego"/>
      <family val="2"/>
    </font>
    <font>
      <vertAlign val="superscript"/>
      <sz val="8"/>
      <name val="Arial CE"/>
      <family val="0"/>
    </font>
    <font>
      <sz val="10"/>
      <name val="Times New Roman"/>
      <family val="1"/>
    </font>
    <font>
      <sz val="10"/>
      <color indexed="10"/>
      <name val="Times New Roman"/>
      <family val="1"/>
    </font>
    <font>
      <sz val="8"/>
      <color indexed="9"/>
      <name val="Arial CE"/>
      <family val="2"/>
    </font>
    <font>
      <sz val="11"/>
      <color indexed="10"/>
      <name val="Czcionka tekstu podstawowego"/>
      <family val="2"/>
    </font>
    <font>
      <sz val="8"/>
      <name val="Times New Roman"/>
      <family val="1"/>
    </font>
    <font>
      <sz val="8"/>
      <name val="Arial"/>
      <family val="2"/>
    </font>
    <font>
      <b/>
      <sz val="9"/>
      <name val="Arial CE"/>
      <family val="0"/>
    </font>
    <font>
      <sz val="12"/>
      <name val="Times New Roman"/>
      <family val="1"/>
    </font>
    <font>
      <b/>
      <sz val="8"/>
      <name val="Arial CE"/>
      <family val="2"/>
    </font>
    <font>
      <sz val="11"/>
      <color indexed="8"/>
      <name val="Roboto"/>
      <family val="0"/>
    </font>
    <font>
      <sz val="11"/>
      <color indexed="8"/>
      <name val="Arial"/>
      <family val="2"/>
    </font>
    <font>
      <sz val="10"/>
      <color indexed="8"/>
      <name val="Czcionka tekstu podstawowego"/>
      <family val="0"/>
    </font>
    <font>
      <sz val="11"/>
      <color indexed="8"/>
      <name val="Calibri"/>
      <family val="2"/>
    </font>
    <font>
      <sz val="11"/>
      <color indexed="8"/>
      <name val="Times New Roman"/>
      <family val="1"/>
    </font>
    <font>
      <sz val="11"/>
      <color indexed="63"/>
      <name val="Calibri"/>
      <family val="2"/>
    </font>
    <font>
      <sz val="11"/>
      <color indexed="10"/>
      <name val="Times New Roman"/>
      <family val="1"/>
    </font>
    <font>
      <sz val="12"/>
      <name val="Calibri"/>
      <family val="2"/>
    </font>
    <font>
      <b/>
      <sz val="10"/>
      <name val="Arial"/>
      <family val="2"/>
    </font>
    <font>
      <sz val="12"/>
      <color indexed="8"/>
      <name val="Times New Roman"/>
      <family val="1"/>
    </font>
    <font>
      <b/>
      <sz val="11"/>
      <name val="Arial"/>
      <family val="2"/>
    </font>
    <font>
      <b/>
      <sz val="10"/>
      <name val="Times New Roman"/>
      <family val="1"/>
    </font>
    <font>
      <b/>
      <sz val="11"/>
      <name val="Times New Roman"/>
      <family val="1"/>
    </font>
    <font>
      <sz val="11"/>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style="medium">
        <color indexed="8"/>
      </bottom>
    </border>
    <border>
      <left>
        <color indexed="63"/>
      </left>
      <right style="medium">
        <color indexed="8"/>
      </right>
      <top>
        <color indexed="63"/>
      </top>
      <bottom style="medium">
        <color indexed="8"/>
      </bottom>
    </border>
    <border>
      <left style="thin"/>
      <right style="thin"/>
      <top style="thin"/>
      <bottom style="thin"/>
    </border>
    <border>
      <left>
        <color indexed="63"/>
      </left>
      <right style="thin">
        <color indexed="8"/>
      </right>
      <top style="thin">
        <color indexed="8"/>
      </top>
      <bottom>
        <color indexed="63"/>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11" fillId="0" borderId="0" applyNumberFormat="0" applyFill="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9" fillId="29" borderId="0" applyNumberFormat="0" applyBorder="0" applyAlignment="0" applyProtection="0"/>
    <xf numFmtId="0" fontId="83" fillId="30" borderId="1" applyNumberFormat="0" applyAlignment="0" applyProtection="0"/>
    <xf numFmtId="0" fontId="84" fillId="31" borderId="2" applyNumberFormat="0" applyAlignment="0" applyProtection="0"/>
    <xf numFmtId="0" fontId="85" fillId="32"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0" fontId="10" fillId="33" borderId="0" applyNumberFormat="0" applyBorder="0" applyAlignment="0" applyProtection="0"/>
    <xf numFmtId="0" fontId="6" fillId="0" borderId="0" applyNumberFormat="0" applyFill="0" applyBorder="0" applyAlignment="0" applyProtection="0"/>
    <xf numFmtId="0" fontId="7" fillId="34"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6" fillId="0" borderId="3" applyNumberFormat="0" applyFill="0" applyAlignment="0" applyProtection="0"/>
    <xf numFmtId="0" fontId="87" fillId="35" borderId="4" applyNumberFormat="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8" fillId="36" borderId="0" applyNumberFormat="0" applyBorder="0" applyAlignment="0" applyProtection="0"/>
    <xf numFmtId="0" fontId="91" fillId="37" borderId="0" applyNumberFormat="0" applyBorder="0" applyAlignment="0" applyProtection="0"/>
    <xf numFmtId="0" fontId="13" fillId="0" borderId="0">
      <alignment/>
      <protection/>
    </xf>
    <xf numFmtId="0" fontId="1" fillId="0" borderId="0">
      <alignment/>
      <protection/>
    </xf>
    <xf numFmtId="0" fontId="13" fillId="0" borderId="0">
      <alignment/>
      <protection/>
    </xf>
    <xf numFmtId="0" fontId="0" fillId="0" borderId="0">
      <alignment/>
      <protection/>
    </xf>
    <xf numFmtId="0" fontId="1" fillId="0" borderId="0">
      <alignment/>
      <protection/>
    </xf>
    <xf numFmtId="0" fontId="5" fillId="36" borderId="8" applyNumberFormat="0" applyAlignment="0" applyProtection="0"/>
    <xf numFmtId="0" fontId="92" fillId="31" borderId="1" applyNumberFormat="0" applyAlignment="0" applyProtection="0"/>
    <xf numFmtId="9" fontId="1" fillId="0" borderId="0" applyFill="0" applyBorder="0" applyAlignment="0" applyProtection="0"/>
    <xf numFmtId="9" fontId="0" fillId="0" borderId="0" applyFill="0" applyBorder="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0"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0" fillId="0" borderId="0" applyNumberFormat="0" applyFill="0" applyBorder="0" applyAlignment="0" applyProtection="0"/>
    <xf numFmtId="0" fontId="96" fillId="0" borderId="0" applyNumberFormat="0" applyFill="0" applyBorder="0" applyAlignment="0" applyProtection="0"/>
    <xf numFmtId="0" fontId="0" fillId="38" borderId="10" applyNumberFormat="0" applyFont="0" applyAlignment="0" applyProtection="0"/>
    <xf numFmtId="166" fontId="0" fillId="0" borderId="0" applyFill="0" applyBorder="0" applyAlignment="0" applyProtection="0"/>
    <xf numFmtId="42" fontId="1" fillId="0" borderId="0" applyFill="0" applyBorder="0" applyAlignment="0" applyProtection="0"/>
    <xf numFmtId="0" fontId="9" fillId="0" borderId="0" applyNumberFormat="0" applyFill="0" applyBorder="0" applyAlignment="0" applyProtection="0"/>
    <xf numFmtId="0" fontId="97" fillId="39" borderId="0" applyNumberFormat="0" applyBorder="0" applyAlignment="0" applyProtection="0"/>
  </cellStyleXfs>
  <cellXfs count="278">
    <xf numFmtId="0" fontId="0" fillId="0" borderId="0" xfId="0" applyAlignment="1">
      <alignment/>
    </xf>
    <xf numFmtId="0" fontId="14" fillId="0" borderId="0" xfId="0" applyFont="1" applyAlignment="1">
      <alignment horizontal="center"/>
    </xf>
    <xf numFmtId="0" fontId="15" fillId="0" borderId="0" xfId="0" applyFont="1" applyAlignment="1">
      <alignment horizontal="center" wrapText="1"/>
    </xf>
    <xf numFmtId="0" fontId="0" fillId="0" borderId="0" xfId="0" applyFont="1" applyAlignment="1">
      <alignment horizontal="right"/>
    </xf>
    <xf numFmtId="0" fontId="16" fillId="0" borderId="0" xfId="0" applyFont="1" applyAlignment="1">
      <alignment horizontal="center"/>
    </xf>
    <xf numFmtId="0" fontId="13" fillId="0" borderId="0" xfId="64" applyFont="1">
      <alignment/>
      <protection/>
    </xf>
    <xf numFmtId="0" fontId="18" fillId="0" borderId="0" xfId="64" applyFont="1" applyAlignment="1">
      <alignment vertical="center"/>
      <protection/>
    </xf>
    <xf numFmtId="0" fontId="19" fillId="0" borderId="0" xfId="64" applyFont="1">
      <alignment/>
      <protection/>
    </xf>
    <xf numFmtId="0" fontId="20" fillId="0" borderId="11" xfId="64" applyFont="1" applyBorder="1" applyAlignment="1">
      <alignment horizontal="center" vertical="center" wrapText="1"/>
      <protection/>
    </xf>
    <xf numFmtId="0" fontId="20" fillId="0" borderId="11" xfId="64" applyFont="1" applyBorder="1" applyAlignment="1">
      <alignment horizontal="center" vertical="center"/>
      <protection/>
    </xf>
    <xf numFmtId="0" fontId="21" fillId="0" borderId="11" xfId="64" applyFont="1" applyBorder="1" applyAlignment="1">
      <alignment horizontal="left" vertical="center" wrapText="1"/>
      <protection/>
    </xf>
    <xf numFmtId="0" fontId="20" fillId="0" borderId="11" xfId="64" applyFont="1" applyBorder="1" applyAlignment="1">
      <alignment horizontal="left" vertical="center" wrapText="1"/>
      <protection/>
    </xf>
    <xf numFmtId="3" fontId="18" fillId="0" borderId="11" xfId="64" applyNumberFormat="1" applyFont="1" applyBorder="1" applyAlignment="1">
      <alignment horizontal="center" vertical="center"/>
      <protection/>
    </xf>
    <xf numFmtId="4" fontId="21" fillId="0" borderId="11" xfId="64" applyNumberFormat="1" applyFont="1" applyBorder="1" applyAlignment="1">
      <alignment horizontal="center" vertical="center"/>
      <protection/>
    </xf>
    <xf numFmtId="9" fontId="21" fillId="0" borderId="11" xfId="72" applyFont="1" applyFill="1" applyBorder="1" applyAlignment="1" applyProtection="1">
      <alignment horizontal="center" vertical="center"/>
      <protection/>
    </xf>
    <xf numFmtId="164" fontId="18" fillId="0" borderId="11" xfId="64" applyNumberFormat="1" applyFont="1" applyBorder="1" applyAlignment="1">
      <alignment horizontal="center" vertical="center"/>
      <protection/>
    </xf>
    <xf numFmtId="0" fontId="13" fillId="0" borderId="0" xfId="64" applyFont="1">
      <alignment/>
      <protection/>
    </xf>
    <xf numFmtId="0" fontId="22" fillId="0" borderId="11" xfId="0" applyFont="1" applyBorder="1" applyAlignment="1">
      <alignment vertical="top" wrapText="1"/>
    </xf>
    <xf numFmtId="0" fontId="23" fillId="0" borderId="0" xfId="0" applyFont="1" applyAlignment="1">
      <alignment horizontal="left" vertical="center"/>
    </xf>
    <xf numFmtId="0" fontId="21" fillId="0" borderId="11" xfId="64" applyFont="1" applyFill="1" applyBorder="1" applyAlignment="1">
      <alignment horizontal="left" vertical="center" wrapText="1"/>
      <protection/>
    </xf>
    <xf numFmtId="0" fontId="20" fillId="0" borderId="11" xfId="64" applyFont="1" applyFill="1" applyBorder="1" applyAlignment="1">
      <alignment horizontal="left" vertical="center" wrapText="1"/>
      <protection/>
    </xf>
    <xf numFmtId="0" fontId="20" fillId="0" borderId="11" xfId="64" applyFont="1" applyFill="1" applyBorder="1" applyAlignment="1">
      <alignment horizontal="center" vertical="center"/>
      <protection/>
    </xf>
    <xf numFmtId="0" fontId="21" fillId="0" borderId="11" xfId="64" applyNumberFormat="1" applyFont="1" applyFill="1" applyBorder="1" applyAlignment="1">
      <alignment horizontal="left" vertical="center" wrapText="1"/>
      <protection/>
    </xf>
    <xf numFmtId="0" fontId="21" fillId="0" borderId="11" xfId="0" applyFont="1" applyBorder="1" applyAlignment="1">
      <alignment horizontal="left" vertical="center" wrapText="1"/>
    </xf>
    <xf numFmtId="0" fontId="24" fillId="0" borderId="11" xfId="68" applyFont="1" applyBorder="1" applyAlignment="1">
      <alignment horizontal="center" vertical="center" wrapText="1"/>
      <protection/>
    </xf>
    <xf numFmtId="0" fontId="1" fillId="0" borderId="11" xfId="68" applyFont="1" applyBorder="1" applyAlignment="1">
      <alignment horizontal="center" vertical="center" wrapText="1"/>
      <protection/>
    </xf>
    <xf numFmtId="1" fontId="1" fillId="0" borderId="12" xfId="68" applyNumberFormat="1" applyFont="1" applyBorder="1" applyAlignment="1">
      <alignment horizontal="center" vertical="center" wrapText="1"/>
      <protection/>
    </xf>
    <xf numFmtId="4" fontId="1" fillId="0" borderId="12" xfId="68" applyNumberFormat="1" applyFont="1" applyBorder="1" applyAlignment="1">
      <alignment vertical="center"/>
      <protection/>
    </xf>
    <xf numFmtId="0" fontId="1" fillId="0" borderId="11" xfId="68" applyBorder="1">
      <alignment/>
      <protection/>
    </xf>
    <xf numFmtId="0" fontId="1" fillId="0" borderId="0" xfId="68">
      <alignment/>
      <protection/>
    </xf>
    <xf numFmtId="0" fontId="21" fillId="0" borderId="11" xfId="0" applyFont="1" applyBorder="1" applyAlignment="1">
      <alignment vertical="center" wrapText="1"/>
    </xf>
    <xf numFmtId="0" fontId="25" fillId="0" borderId="11" xfId="64" applyFont="1" applyFill="1" applyBorder="1" applyAlignment="1">
      <alignment horizontal="left" vertical="center" wrapText="1"/>
      <protection/>
    </xf>
    <xf numFmtId="0" fontId="26" fillId="0" borderId="11" xfId="64" applyFont="1" applyFill="1" applyBorder="1" applyAlignment="1">
      <alignment horizontal="left" vertical="center" wrapText="1"/>
      <protection/>
    </xf>
    <xf numFmtId="0" fontId="26" fillId="0" borderId="11" xfId="64" applyFont="1" applyFill="1" applyBorder="1" applyAlignment="1">
      <alignment horizontal="center" vertical="center"/>
      <protection/>
    </xf>
    <xf numFmtId="3" fontId="27" fillId="0" borderId="11" xfId="64" applyNumberFormat="1" applyFont="1" applyBorder="1" applyAlignment="1">
      <alignment horizontal="center" vertical="center"/>
      <protection/>
    </xf>
    <xf numFmtId="4" fontId="25" fillId="0" borderId="11" xfId="64" applyNumberFormat="1" applyFont="1" applyBorder="1" applyAlignment="1">
      <alignment horizontal="center" vertical="center"/>
      <protection/>
    </xf>
    <xf numFmtId="164" fontId="27" fillId="0" borderId="11" xfId="64" applyNumberFormat="1" applyFont="1" applyBorder="1" applyAlignment="1">
      <alignment horizontal="center" vertical="center"/>
      <protection/>
    </xf>
    <xf numFmtId="0" fontId="28" fillId="0" borderId="0" xfId="64" applyFont="1">
      <alignment/>
      <protection/>
    </xf>
    <xf numFmtId="0" fontId="29" fillId="0" borderId="11" xfId="68" applyFont="1" applyBorder="1" applyAlignment="1">
      <alignment horizontal="center" vertical="center" wrapText="1"/>
      <protection/>
    </xf>
    <xf numFmtId="0" fontId="13" fillId="0" borderId="0" xfId="64" applyFont="1" applyBorder="1">
      <alignment/>
      <protection/>
    </xf>
    <xf numFmtId="0" fontId="18" fillId="0" borderId="11" xfId="64" applyFont="1" applyBorder="1" applyAlignment="1">
      <alignment horizontal="center" vertical="center" wrapText="1"/>
      <protection/>
    </xf>
    <xf numFmtId="164" fontId="31" fillId="0" borderId="13" xfId="64" applyNumberFormat="1" applyFont="1" applyBorder="1" applyAlignment="1">
      <alignment horizontal="center" vertical="center"/>
      <protection/>
    </xf>
    <xf numFmtId="164" fontId="31" fillId="0" borderId="13" xfId="64" applyNumberFormat="1" applyFont="1" applyBorder="1" applyAlignment="1">
      <alignment vertical="center"/>
      <protection/>
    </xf>
    <xf numFmtId="164" fontId="18" fillId="0" borderId="13" xfId="64" applyNumberFormat="1" applyFont="1" applyBorder="1" applyAlignment="1">
      <alignment vertical="center"/>
      <protection/>
    </xf>
    <xf numFmtId="0" fontId="32" fillId="0" borderId="0" xfId="64" applyFont="1">
      <alignment/>
      <protection/>
    </xf>
    <xf numFmtId="0" fontId="33" fillId="0" borderId="11" xfId="0" applyFont="1" applyBorder="1" applyAlignment="1">
      <alignment horizontal="left" vertical="center" wrapText="1"/>
    </xf>
    <xf numFmtId="0" fontId="33" fillId="0" borderId="11" xfId="0" applyFont="1" applyFill="1" applyBorder="1" applyAlignment="1">
      <alignment horizontal="left" vertical="center" wrapText="1"/>
    </xf>
    <xf numFmtId="0" fontId="36" fillId="0" borderId="11" xfId="0" applyFont="1" applyBorder="1" applyAlignment="1">
      <alignment horizontal="left" vertical="center" wrapText="1"/>
    </xf>
    <xf numFmtId="0" fontId="20" fillId="0" borderId="14" xfId="64" applyFont="1" applyBorder="1" applyAlignment="1">
      <alignment horizontal="center" vertical="center"/>
      <protection/>
    </xf>
    <xf numFmtId="0" fontId="20" fillId="0" borderId="15" xfId="64" applyFont="1" applyFill="1" applyBorder="1" applyAlignment="1">
      <alignment horizontal="center" vertical="center"/>
      <protection/>
    </xf>
    <xf numFmtId="164" fontId="18" fillId="0" borderId="13" xfId="64" applyNumberFormat="1" applyFont="1" applyBorder="1" applyAlignment="1">
      <alignment horizontal="center" vertical="center"/>
      <protection/>
    </xf>
    <xf numFmtId="0" fontId="37" fillId="0" borderId="0" xfId="0" applyFont="1" applyAlignment="1">
      <alignment horizontal="left" indent="2"/>
    </xf>
    <xf numFmtId="0" fontId="13" fillId="0" borderId="0" xfId="64">
      <alignment/>
      <protection/>
    </xf>
    <xf numFmtId="0" fontId="20" fillId="0" borderId="0" xfId="64" applyFont="1">
      <alignment/>
      <protection/>
    </xf>
    <xf numFmtId="0" fontId="20" fillId="0" borderId="11" xfId="64" applyFont="1" applyBorder="1" applyAlignment="1">
      <alignment horizontal="center" vertical="center" wrapText="1"/>
      <protection/>
    </xf>
    <xf numFmtId="0" fontId="20" fillId="0" borderId="11" xfId="64" applyFont="1" applyBorder="1" applyAlignment="1">
      <alignment horizontal="center" vertical="center"/>
      <protection/>
    </xf>
    <xf numFmtId="0" fontId="20" fillId="0" borderId="11" xfId="64" applyFont="1" applyBorder="1" applyAlignment="1">
      <alignment horizontal="left" vertical="center" wrapText="1"/>
      <protection/>
    </xf>
    <xf numFmtId="164" fontId="18" fillId="0" borderId="11" xfId="64" applyNumberFormat="1" applyFont="1" applyBorder="1" applyAlignment="1">
      <alignment horizontal="center" vertical="center"/>
      <protection/>
    </xf>
    <xf numFmtId="164" fontId="31" fillId="0" borderId="11" xfId="64" applyNumberFormat="1" applyFont="1" applyBorder="1" applyAlignment="1">
      <alignment horizontal="center" vertical="center"/>
      <protection/>
    </xf>
    <xf numFmtId="0" fontId="20" fillId="0" borderId="0" xfId="64" applyFont="1">
      <alignment/>
      <protection/>
    </xf>
    <xf numFmtId="0" fontId="40" fillId="0" borderId="11" xfId="64" applyFont="1" applyBorder="1" applyAlignment="1">
      <alignment horizontal="left" vertical="center" wrapText="1"/>
      <protection/>
    </xf>
    <xf numFmtId="9" fontId="20" fillId="0" borderId="11" xfId="64" applyNumberFormat="1" applyFont="1" applyBorder="1" applyAlignment="1">
      <alignment horizontal="center" vertical="center" wrapText="1"/>
      <protection/>
    </xf>
    <xf numFmtId="165" fontId="18" fillId="0" borderId="11" xfId="64" applyNumberFormat="1" applyFont="1" applyBorder="1" applyAlignment="1">
      <alignment horizontal="center" vertical="center"/>
      <protection/>
    </xf>
    <xf numFmtId="0" fontId="20" fillId="0" borderId="11" xfId="64" applyNumberFormat="1" applyFont="1" applyBorder="1" applyAlignment="1">
      <alignment horizontal="left" vertical="center" wrapText="1"/>
      <protection/>
    </xf>
    <xf numFmtId="0" fontId="41" fillId="0" borderId="11" xfId="0" applyNumberFormat="1" applyFont="1" applyBorder="1" applyAlignment="1">
      <alignment horizontal="left" vertical="top" wrapText="1"/>
    </xf>
    <xf numFmtId="0" fontId="41" fillId="0" borderId="11" xfId="0" applyFont="1" applyBorder="1" applyAlignment="1">
      <alignment vertical="top" wrapText="1"/>
    </xf>
    <xf numFmtId="164" fontId="31" fillId="0" borderId="11" xfId="49" applyFont="1" applyFill="1" applyBorder="1" applyAlignment="1" applyProtection="1">
      <alignment horizontal="center" vertical="center"/>
      <protection/>
    </xf>
    <xf numFmtId="164" fontId="18" fillId="0" borderId="11" xfId="49" applyFont="1" applyFill="1" applyBorder="1" applyAlignment="1" applyProtection="1">
      <alignment horizontal="center" vertical="center"/>
      <protection/>
    </xf>
    <xf numFmtId="0" fontId="1" fillId="0" borderId="0" xfId="68" applyFont="1">
      <alignment/>
      <protection/>
    </xf>
    <xf numFmtId="0" fontId="1" fillId="0" borderId="0" xfId="68" applyFont="1" applyAlignment="1">
      <alignment vertical="center"/>
      <protection/>
    </xf>
    <xf numFmtId="0" fontId="1" fillId="0" borderId="0" xfId="68" applyFont="1" applyAlignment="1">
      <alignment horizontal="right"/>
      <protection/>
    </xf>
    <xf numFmtId="0" fontId="43" fillId="0" borderId="11" xfId="68" applyFont="1" applyBorder="1" applyAlignment="1">
      <alignment horizontal="center" vertical="center" wrapText="1"/>
      <protection/>
    </xf>
    <xf numFmtId="0" fontId="43" fillId="0" borderId="11" xfId="68" applyFont="1" applyBorder="1" applyAlignment="1">
      <alignment horizontal="center" vertical="center"/>
      <protection/>
    </xf>
    <xf numFmtId="0" fontId="43" fillId="0" borderId="11" xfId="68" applyFont="1" applyBorder="1" applyAlignment="1">
      <alignment vertical="center" wrapText="1"/>
      <protection/>
    </xf>
    <xf numFmtId="0" fontId="29" fillId="0" borderId="11" xfId="68" applyFont="1" applyBorder="1" applyAlignment="1">
      <alignment horizontal="center" vertical="center"/>
      <protection/>
    </xf>
    <xf numFmtId="3" fontId="29" fillId="0" borderId="11" xfId="68" applyNumberFormat="1" applyFont="1" applyBorder="1" applyAlignment="1">
      <alignment horizontal="center" vertical="center"/>
      <protection/>
    </xf>
    <xf numFmtId="167" fontId="29" fillId="0" borderId="11" xfId="86" applyNumberFormat="1" applyFont="1" applyFill="1" applyBorder="1" applyAlignment="1" applyProtection="1">
      <alignment horizontal="right" vertical="center"/>
      <protection/>
    </xf>
    <xf numFmtId="9" fontId="29" fillId="0" borderId="11" xfId="68" applyNumberFormat="1" applyFont="1" applyBorder="1" applyAlignment="1">
      <alignment horizontal="center" vertical="center"/>
      <protection/>
    </xf>
    <xf numFmtId="4" fontId="43" fillId="0" borderId="11" xfId="68" applyNumberFormat="1" applyFont="1" applyBorder="1" applyAlignment="1">
      <alignment horizontal="right" vertical="center"/>
      <protection/>
    </xf>
    <xf numFmtId="0" fontId="43" fillId="0" borderId="12" xfId="68" applyFont="1" applyBorder="1" applyAlignment="1">
      <alignment horizontal="center" vertical="center" wrapText="1"/>
      <protection/>
    </xf>
    <xf numFmtId="0" fontId="29" fillId="0" borderId="12" xfId="68" applyFont="1" applyBorder="1" applyAlignment="1">
      <alignment horizontal="center" vertical="top" wrapText="1"/>
      <protection/>
    </xf>
    <xf numFmtId="0" fontId="43" fillId="0" borderId="11" xfId="0" applyFont="1" applyBorder="1" applyAlignment="1">
      <alignment vertical="center" wrapText="1"/>
    </xf>
    <xf numFmtId="0" fontId="43" fillId="0" borderId="11" xfId="0" applyFont="1" applyBorder="1" applyAlignment="1">
      <alignment horizontal="center" vertical="center" wrapText="1"/>
    </xf>
    <xf numFmtId="0" fontId="29" fillId="0" borderId="11" xfId="0" applyFont="1" applyBorder="1" applyAlignment="1">
      <alignment horizontal="center" vertical="center"/>
    </xf>
    <xf numFmtId="3" fontId="29" fillId="0" borderId="11" xfId="0" applyNumberFormat="1" applyFont="1" applyBorder="1" applyAlignment="1">
      <alignment horizontal="center" vertical="center"/>
    </xf>
    <xf numFmtId="0" fontId="43" fillId="0" borderId="16" xfId="0" applyFont="1" applyBorder="1" applyAlignment="1">
      <alignment vertical="center" wrapText="1"/>
    </xf>
    <xf numFmtId="0" fontId="43" fillId="0" borderId="16" xfId="0" applyFont="1" applyBorder="1" applyAlignment="1">
      <alignment horizontal="center" vertical="center" wrapText="1"/>
    </xf>
    <xf numFmtId="0" fontId="29" fillId="0" borderId="16" xfId="0" applyFont="1" applyBorder="1" applyAlignment="1">
      <alignment horizontal="center" vertical="center"/>
    </xf>
    <xf numFmtId="167" fontId="29" fillId="0" borderId="16" xfId="86" applyNumberFormat="1" applyFont="1" applyFill="1" applyBorder="1" applyAlignment="1" applyProtection="1">
      <alignment horizontal="right" vertical="center"/>
      <protection/>
    </xf>
    <xf numFmtId="4" fontId="44" fillId="0" borderId="16" xfId="0" applyNumberFormat="1" applyFont="1" applyBorder="1" applyAlignment="1">
      <alignment vertical="center"/>
    </xf>
    <xf numFmtId="0" fontId="20" fillId="0" borderId="12" xfId="64" applyFont="1" applyBorder="1" applyAlignment="1">
      <alignment horizontal="center" vertical="center" wrapText="1"/>
      <protection/>
    </xf>
    <xf numFmtId="4" fontId="45" fillId="0" borderId="11" xfId="64" applyNumberFormat="1" applyFont="1" applyBorder="1" applyAlignment="1">
      <alignment horizontal="center" vertical="center"/>
      <protection/>
    </xf>
    <xf numFmtId="9" fontId="45" fillId="0" borderId="11" xfId="72" applyFont="1" applyFill="1" applyBorder="1" applyAlignment="1" applyProtection="1">
      <alignment horizontal="center" vertical="center"/>
      <protection/>
    </xf>
    <xf numFmtId="164" fontId="32" fillId="0" borderId="11" xfId="64" applyNumberFormat="1" applyFont="1" applyBorder="1" applyAlignment="1">
      <alignment horizontal="center" vertical="center"/>
      <protection/>
    </xf>
    <xf numFmtId="0" fontId="43" fillId="0" borderId="0" xfId="68" applyFont="1" applyBorder="1" applyAlignment="1">
      <alignment horizontal="center" vertical="center"/>
      <protection/>
    </xf>
    <xf numFmtId="0" fontId="46" fillId="0" borderId="0" xfId="0" applyFont="1" applyBorder="1" applyAlignment="1">
      <alignment/>
    </xf>
    <xf numFmtId="0" fontId="43" fillId="0" borderId="0" xfId="0" applyFont="1" applyBorder="1" applyAlignment="1">
      <alignment horizontal="center" vertical="center"/>
    </xf>
    <xf numFmtId="167" fontId="43" fillId="0" borderId="0" xfId="86" applyNumberFormat="1" applyFont="1" applyFill="1" applyBorder="1" applyAlignment="1" applyProtection="1">
      <alignment horizontal="right" vertical="center"/>
      <protection/>
    </xf>
    <xf numFmtId="9" fontId="43" fillId="0" borderId="0" xfId="0" applyNumberFormat="1" applyFont="1" applyBorder="1" applyAlignment="1">
      <alignment vertical="center"/>
    </xf>
    <xf numFmtId="164" fontId="21" fillId="0" borderId="0" xfId="64" applyNumberFormat="1" applyFont="1" applyBorder="1" applyAlignment="1">
      <alignment horizontal="center" vertical="center"/>
      <protection/>
    </xf>
    <xf numFmtId="4" fontId="44" fillId="0" borderId="0" xfId="0" applyNumberFormat="1" applyFont="1" applyBorder="1" applyAlignment="1">
      <alignment vertical="center"/>
    </xf>
    <xf numFmtId="0" fontId="0" fillId="0" borderId="0" xfId="0" applyBorder="1" applyAlignment="1">
      <alignment/>
    </xf>
    <xf numFmtId="0" fontId="0" fillId="0" borderId="0" xfId="0" applyBorder="1" applyAlignment="1">
      <alignment horizontal="right"/>
    </xf>
    <xf numFmtId="4" fontId="43" fillId="0" borderId="0" xfId="0" applyNumberFormat="1" applyFont="1" applyBorder="1" applyAlignment="1">
      <alignment vertical="center"/>
    </xf>
    <xf numFmtId="0" fontId="43" fillId="0" borderId="0" xfId="0" applyFont="1" applyBorder="1" applyAlignment="1">
      <alignment vertical="center"/>
    </xf>
    <xf numFmtId="0" fontId="43" fillId="0" borderId="0" xfId="0" applyFont="1" applyBorder="1" applyAlignment="1">
      <alignment vertical="center" wrapText="1"/>
    </xf>
    <xf numFmtId="168" fontId="43" fillId="0" borderId="0" xfId="0" applyNumberFormat="1" applyFont="1" applyBorder="1" applyAlignment="1">
      <alignment horizontal="right" vertical="center"/>
    </xf>
    <xf numFmtId="9" fontId="43" fillId="0" borderId="0" xfId="0" applyNumberFormat="1" applyFont="1" applyBorder="1" applyAlignment="1">
      <alignment horizontal="right" vertical="center"/>
    </xf>
    <xf numFmtId="4" fontId="43" fillId="0" borderId="0" xfId="0" applyNumberFormat="1" applyFont="1" applyBorder="1" applyAlignment="1">
      <alignment horizontal="right" vertical="center"/>
    </xf>
    <xf numFmtId="4" fontId="47" fillId="0" borderId="0" xfId="0" applyNumberFormat="1" applyFont="1" applyBorder="1" applyAlignment="1">
      <alignment horizontal="right" vertical="center"/>
    </xf>
    <xf numFmtId="0" fontId="48" fillId="0" borderId="0" xfId="68" applyFont="1" applyAlignment="1">
      <alignment horizontal="right"/>
      <protection/>
    </xf>
    <xf numFmtId="0" fontId="40" fillId="0" borderId="11" xfId="64" applyFont="1" applyBorder="1" applyAlignment="1">
      <alignment horizontal="center" vertical="center" wrapText="1"/>
      <protection/>
    </xf>
    <xf numFmtId="164" fontId="13" fillId="0" borderId="11" xfId="64" applyNumberFormat="1" applyFont="1" applyBorder="1" applyAlignment="1">
      <alignment horizontal="center" vertical="center"/>
      <protection/>
    </xf>
    <xf numFmtId="0" fontId="26" fillId="0" borderId="11" xfId="64" applyFont="1" applyBorder="1" applyAlignment="1">
      <alignment horizontal="center" vertical="center"/>
      <protection/>
    </xf>
    <xf numFmtId="164" fontId="32" fillId="0" borderId="13" xfId="64" applyNumberFormat="1" applyFont="1" applyBorder="1" applyAlignment="1">
      <alignment horizontal="center" vertical="center"/>
      <protection/>
    </xf>
    <xf numFmtId="0" fontId="18" fillId="0" borderId="11" xfId="64" applyFont="1" applyBorder="1" applyAlignment="1">
      <alignment horizontal="center" vertical="center"/>
      <protection/>
    </xf>
    <xf numFmtId="0" fontId="50" fillId="0" borderId="0" xfId="0" applyNumberFormat="1" applyFont="1" applyAlignment="1">
      <alignment vertical="center" wrapText="1"/>
    </xf>
    <xf numFmtId="3" fontId="18" fillId="0" borderId="11" xfId="64" applyNumberFormat="1" applyFont="1" applyBorder="1" applyAlignment="1">
      <alignment horizontal="center" vertical="center" wrapText="1"/>
      <protection/>
    </xf>
    <xf numFmtId="9" fontId="18" fillId="0" borderId="11" xfId="64" applyNumberFormat="1" applyFont="1" applyBorder="1" applyAlignment="1">
      <alignment horizontal="center" vertical="center"/>
      <protection/>
    </xf>
    <xf numFmtId="9" fontId="18" fillId="0" borderId="11" xfId="72" applyFont="1" applyFill="1" applyBorder="1" applyAlignment="1" applyProtection="1">
      <alignment horizontal="center" vertical="center"/>
      <protection/>
    </xf>
    <xf numFmtId="0" fontId="18" fillId="0" borderId="11" xfId="64" applyFont="1" applyBorder="1" applyAlignment="1">
      <alignment horizontal="center" vertical="center" wrapText="1"/>
      <protection/>
    </xf>
    <xf numFmtId="164" fontId="18" fillId="0" borderId="11" xfId="49" applyFont="1" applyFill="1" applyBorder="1" applyAlignment="1" applyProtection="1">
      <alignment horizontal="center" vertical="center" wrapText="1"/>
      <protection/>
    </xf>
    <xf numFmtId="9" fontId="18" fillId="0" borderId="11" xfId="64" applyNumberFormat="1" applyFont="1" applyBorder="1" applyAlignment="1">
      <alignment horizontal="center" vertical="center" wrapText="1"/>
      <protection/>
    </xf>
    <xf numFmtId="0" fontId="18" fillId="0" borderId="11" xfId="64" applyFont="1" applyFill="1" applyBorder="1" applyAlignment="1">
      <alignment horizontal="center" vertical="center"/>
      <protection/>
    </xf>
    <xf numFmtId="4" fontId="18" fillId="0" borderId="11" xfId="64" applyNumberFormat="1" applyFont="1" applyBorder="1" applyAlignment="1">
      <alignment horizontal="center" vertical="center"/>
      <protection/>
    </xf>
    <xf numFmtId="164" fontId="31" fillId="0" borderId="11" xfId="64" applyNumberFormat="1" applyFont="1" applyBorder="1" applyAlignment="1">
      <alignment horizontal="right" vertical="center"/>
      <protection/>
    </xf>
    <xf numFmtId="0" fontId="13" fillId="0" borderId="0" xfId="66" applyFont="1">
      <alignment/>
      <protection/>
    </xf>
    <xf numFmtId="0" fontId="18" fillId="0" borderId="0" xfId="66" applyFont="1" applyAlignment="1">
      <alignment vertical="center"/>
      <protection/>
    </xf>
    <xf numFmtId="0" fontId="19" fillId="0" borderId="0" xfId="66" applyFont="1">
      <alignment/>
      <protection/>
    </xf>
    <xf numFmtId="0" fontId="20" fillId="0" borderId="11" xfId="66" applyFont="1" applyBorder="1" applyAlignment="1">
      <alignment horizontal="center" vertical="center" wrapText="1"/>
      <protection/>
    </xf>
    <xf numFmtId="0" fontId="20" fillId="0" borderId="16" xfId="66" applyFont="1" applyBorder="1" applyAlignment="1">
      <alignment horizontal="center" vertical="center" wrapText="1"/>
      <protection/>
    </xf>
    <xf numFmtId="0" fontId="20" fillId="40" borderId="11" xfId="66" applyFont="1" applyFill="1" applyBorder="1" applyAlignment="1">
      <alignment horizontal="center" vertical="center"/>
      <protection/>
    </xf>
    <xf numFmtId="0" fontId="0" fillId="0" borderId="11" xfId="0" applyFont="1" applyBorder="1" applyAlignment="1">
      <alignment horizontal="left" vertical="center" wrapText="1"/>
    </xf>
    <xf numFmtId="0" fontId="20" fillId="40" borderId="11" xfId="66" applyFont="1" applyFill="1" applyBorder="1" applyAlignment="1">
      <alignment horizontal="left" vertical="center" wrapText="1"/>
      <protection/>
    </xf>
    <xf numFmtId="3" fontId="18" fillId="40" borderId="11" xfId="66" applyNumberFormat="1" applyFont="1" applyFill="1" applyBorder="1" applyAlignment="1">
      <alignment horizontal="center" vertical="center"/>
      <protection/>
    </xf>
    <xf numFmtId="4" fontId="18" fillId="40" borderId="11" xfId="66" applyNumberFormat="1" applyFont="1" applyFill="1" applyBorder="1" applyAlignment="1">
      <alignment horizontal="center" vertical="center"/>
      <protection/>
    </xf>
    <xf numFmtId="9" fontId="18" fillId="40" borderId="14" xfId="74" applyFont="1" applyFill="1" applyBorder="1" applyAlignment="1" applyProtection="1">
      <alignment horizontal="center" vertical="center"/>
      <protection/>
    </xf>
    <xf numFmtId="164" fontId="18" fillId="0" borderId="11" xfId="66" applyNumberFormat="1" applyFont="1" applyBorder="1" applyAlignment="1">
      <alignment horizontal="center" vertical="center"/>
      <protection/>
    </xf>
    <xf numFmtId="164" fontId="18" fillId="40" borderId="11" xfId="66" applyNumberFormat="1" applyFont="1" applyFill="1" applyBorder="1" applyAlignment="1">
      <alignment horizontal="center" vertical="center"/>
      <protection/>
    </xf>
    <xf numFmtId="0" fontId="13" fillId="40" borderId="0" xfId="66" applyFont="1" applyFill="1">
      <alignment/>
      <protection/>
    </xf>
    <xf numFmtId="0" fontId="20" fillId="40" borderId="16" xfId="66" applyFont="1" applyFill="1" applyBorder="1" applyAlignment="1">
      <alignment horizontal="center" vertical="center"/>
      <protection/>
    </xf>
    <xf numFmtId="0" fontId="0" fillId="0" borderId="0" xfId="0" applyFont="1" applyAlignment="1">
      <alignment horizontal="left" vertical="center" wrapText="1"/>
    </xf>
    <xf numFmtId="0" fontId="20" fillId="40" borderId="16" xfId="66" applyFont="1" applyFill="1" applyBorder="1" applyAlignment="1">
      <alignment horizontal="left" vertical="center" wrapText="1"/>
      <protection/>
    </xf>
    <xf numFmtId="3" fontId="18" fillId="40" borderId="16" xfId="66" applyNumberFormat="1" applyFont="1" applyFill="1" applyBorder="1" applyAlignment="1">
      <alignment horizontal="center" vertical="center"/>
      <protection/>
    </xf>
    <xf numFmtId="4" fontId="18" fillId="40" borderId="16" xfId="66" applyNumberFormat="1" applyFont="1" applyFill="1" applyBorder="1" applyAlignment="1">
      <alignment horizontal="center" vertical="center"/>
      <protection/>
    </xf>
    <xf numFmtId="9" fontId="18" fillId="40" borderId="17" xfId="74" applyFont="1" applyFill="1" applyBorder="1" applyAlignment="1" applyProtection="1">
      <alignment horizontal="center" vertical="center"/>
      <protection/>
    </xf>
    <xf numFmtId="164" fontId="31" fillId="0" borderId="11" xfId="66" applyNumberFormat="1" applyFont="1" applyBorder="1" applyAlignment="1">
      <alignment horizontal="center" vertical="center"/>
      <protection/>
    </xf>
    <xf numFmtId="164" fontId="18" fillId="0" borderId="11" xfId="66" applyNumberFormat="1" applyFont="1" applyBorder="1" applyAlignment="1">
      <alignment vertical="center"/>
      <protection/>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vertical="center" wrapText="1"/>
    </xf>
    <xf numFmtId="0" fontId="0" fillId="0" borderId="11" xfId="0" applyBorder="1" applyAlignment="1">
      <alignment vertical="center"/>
    </xf>
    <xf numFmtId="0" fontId="18" fillId="0" borderId="11" xfId="64" applyFont="1" applyBorder="1" applyAlignment="1">
      <alignment horizontal="center" vertical="center"/>
      <protection/>
    </xf>
    <xf numFmtId="4" fontId="18" fillId="0" borderId="11" xfId="64" applyNumberFormat="1" applyFont="1" applyBorder="1" applyAlignment="1">
      <alignment horizontal="center" vertical="center" wrapText="1"/>
      <protection/>
    </xf>
    <xf numFmtId="9" fontId="18" fillId="0" borderId="11" xfId="64" applyNumberFormat="1" applyFont="1" applyBorder="1" applyAlignment="1">
      <alignment horizontal="center" vertical="center" wrapText="1"/>
      <protection/>
    </xf>
    <xf numFmtId="0" fontId="0" fillId="0" borderId="11" xfId="0" applyBorder="1" applyAlignment="1">
      <alignment horizontal="left" vertical="center"/>
    </xf>
    <xf numFmtId="0" fontId="0" fillId="0" borderId="11" xfId="0" applyNumberFormat="1" applyFont="1" applyBorder="1" applyAlignment="1">
      <alignment vertical="center" wrapText="1"/>
    </xf>
    <xf numFmtId="0" fontId="52" fillId="0" borderId="0" xfId="0" applyFont="1" applyAlignment="1">
      <alignment vertical="top" wrapText="1"/>
    </xf>
    <xf numFmtId="0" fontId="53" fillId="0" borderId="11" xfId="0" applyFont="1" applyBorder="1" applyAlignment="1">
      <alignment vertical="center" wrapText="1"/>
    </xf>
    <xf numFmtId="4" fontId="18" fillId="40" borderId="11" xfId="64" applyNumberFormat="1" applyFont="1" applyFill="1" applyBorder="1" applyAlignment="1">
      <alignment horizontal="center" vertical="center"/>
      <protection/>
    </xf>
    <xf numFmtId="164" fontId="18" fillId="40" borderId="11" xfId="64" applyNumberFormat="1" applyFont="1" applyFill="1" applyBorder="1" applyAlignment="1">
      <alignment horizontal="center" vertical="center"/>
      <protection/>
    </xf>
    <xf numFmtId="0" fontId="13" fillId="40" borderId="0" xfId="64" applyFont="1" applyFill="1">
      <alignment/>
      <protection/>
    </xf>
    <xf numFmtId="0" fontId="0" fillId="0" borderId="0" xfId="0" applyFont="1" applyBorder="1" applyAlignment="1">
      <alignment vertical="center" wrapText="1"/>
    </xf>
    <xf numFmtId="0" fontId="38" fillId="0" borderId="11" xfId="0" applyFont="1" applyBorder="1" applyAlignment="1">
      <alignment vertical="center" wrapText="1"/>
    </xf>
    <xf numFmtId="0" fontId="53" fillId="0" borderId="0" xfId="0" applyFont="1" applyAlignment="1">
      <alignment vertical="center" wrapText="1"/>
    </xf>
    <xf numFmtId="0" fontId="0" fillId="0" borderId="11" xfId="0" applyFill="1" applyBorder="1" applyAlignment="1">
      <alignment horizontal="left" vertical="center"/>
    </xf>
    <xf numFmtId="0" fontId="21" fillId="0" borderId="14" xfId="64" applyFont="1" applyBorder="1" applyAlignment="1">
      <alignment horizontal="center" vertical="center" wrapText="1"/>
      <protection/>
    </xf>
    <xf numFmtId="0" fontId="0" fillId="0" borderId="11" xfId="0" applyFont="1" applyFill="1" applyBorder="1" applyAlignment="1">
      <alignment horizontal="center" vertical="center"/>
    </xf>
    <xf numFmtId="4" fontId="20" fillId="0" borderId="11" xfId="64" applyNumberFormat="1" applyFont="1" applyBorder="1" applyAlignment="1">
      <alignment horizontal="center" vertical="center" wrapText="1"/>
      <protection/>
    </xf>
    <xf numFmtId="164" fontId="18" fillId="40" borderId="0" xfId="64" applyNumberFormat="1" applyFont="1" applyFill="1" applyBorder="1" applyAlignment="1">
      <alignment horizontal="center" vertical="center"/>
      <protection/>
    </xf>
    <xf numFmtId="0" fontId="55" fillId="0" borderId="11" xfId="0" applyFont="1" applyBorder="1" applyAlignment="1">
      <alignment vertical="center" wrapText="1"/>
    </xf>
    <xf numFmtId="0" fontId="1" fillId="0" borderId="11" xfId="68" applyFont="1" applyBorder="1" applyAlignment="1">
      <alignment horizontal="center" vertical="center"/>
      <protection/>
    </xf>
    <xf numFmtId="0" fontId="1" fillId="0" borderId="11" xfId="68" applyFont="1" applyFill="1" applyBorder="1" applyAlignment="1">
      <alignment horizontal="center" vertical="center" wrapText="1"/>
      <protection/>
    </xf>
    <xf numFmtId="0" fontId="1" fillId="0" borderId="16" xfId="68" applyFont="1" applyBorder="1" applyAlignment="1">
      <alignment horizontal="center" vertical="center" wrapText="1"/>
      <protection/>
    </xf>
    <xf numFmtId="0" fontId="1" fillId="0" borderId="11" xfId="68" applyBorder="1" applyAlignment="1">
      <alignment horizontal="center" vertical="center" wrapText="1"/>
      <protection/>
    </xf>
    <xf numFmtId="9" fontId="1" fillId="0" borderId="14" xfId="78" applyFont="1" applyFill="1" applyBorder="1" applyAlignment="1" applyProtection="1">
      <alignment vertical="center"/>
      <protection/>
    </xf>
    <xf numFmtId="0" fontId="1" fillId="0" borderId="11" xfId="68" applyFont="1" applyBorder="1">
      <alignment/>
      <protection/>
    </xf>
    <xf numFmtId="0" fontId="23" fillId="0" borderId="11" xfId="68" applyFont="1" applyBorder="1">
      <alignment/>
      <protection/>
    </xf>
    <xf numFmtId="0" fontId="23" fillId="0" borderId="0" xfId="68" applyFont="1">
      <alignment/>
      <protection/>
    </xf>
    <xf numFmtId="0" fontId="29" fillId="0" borderId="11" xfId="68" applyFont="1" applyBorder="1" applyAlignment="1">
      <alignment horizontal="left" vertical="center" wrapText="1"/>
      <protection/>
    </xf>
    <xf numFmtId="0" fontId="29" fillId="0" borderId="11" xfId="68" applyNumberFormat="1" applyFont="1" applyBorder="1" applyAlignment="1">
      <alignment horizontal="left" vertical="center" wrapText="1"/>
      <protection/>
    </xf>
    <xf numFmtId="0" fontId="58" fillId="0" borderId="11" xfId="68" applyFont="1" applyBorder="1" applyAlignment="1">
      <alignment horizontal="left" vertical="center" wrapText="1"/>
      <protection/>
    </xf>
    <xf numFmtId="0" fontId="55" fillId="0" borderId="11" xfId="68" applyFont="1" applyBorder="1" applyAlignment="1">
      <alignment horizontal="center" vertical="center" wrapText="1"/>
      <protection/>
    </xf>
    <xf numFmtId="0" fontId="23" fillId="0" borderId="11" xfId="68" applyFont="1" applyBorder="1" applyAlignment="1">
      <alignment horizontal="center" vertical="center" wrapText="1"/>
      <protection/>
    </xf>
    <xf numFmtId="1" fontId="23" fillId="0" borderId="12" xfId="68" applyNumberFormat="1" applyFont="1" applyBorder="1" applyAlignment="1">
      <alignment horizontal="center" vertical="center" wrapText="1"/>
      <protection/>
    </xf>
    <xf numFmtId="4" fontId="60" fillId="0" borderId="18" xfId="68" applyNumberFormat="1" applyFont="1" applyBorder="1" applyAlignment="1">
      <alignment vertical="center"/>
      <protection/>
    </xf>
    <xf numFmtId="4" fontId="60" fillId="0" borderId="19" xfId="68" applyNumberFormat="1" applyFont="1" applyBorder="1" applyAlignment="1">
      <alignment vertical="center"/>
      <protection/>
    </xf>
    <xf numFmtId="0" fontId="29" fillId="0" borderId="0" xfId="68" applyFont="1" applyFill="1" applyBorder="1" applyAlignment="1">
      <alignment horizontal="left" vertical="center" wrapText="1"/>
      <protection/>
    </xf>
    <xf numFmtId="0" fontId="29" fillId="0" borderId="0" xfId="68" applyFont="1" applyFill="1" applyBorder="1" applyAlignment="1">
      <alignment horizontal="center" wrapText="1"/>
      <protection/>
    </xf>
    <xf numFmtId="4" fontId="29" fillId="0" borderId="0" xfId="68" applyNumberFormat="1" applyFont="1" applyFill="1" applyBorder="1" applyAlignment="1">
      <alignment horizontal="center" wrapText="1"/>
      <protection/>
    </xf>
    <xf numFmtId="4" fontId="1" fillId="0" borderId="0" xfId="68" applyNumberFormat="1">
      <alignment/>
      <protection/>
    </xf>
    <xf numFmtId="4" fontId="1" fillId="0" borderId="0" xfId="68" applyNumberFormat="1" applyFont="1">
      <alignment/>
      <protection/>
    </xf>
    <xf numFmtId="4" fontId="60" fillId="0" borderId="11" xfId="68" applyNumberFormat="1" applyFont="1" applyBorder="1" applyAlignment="1">
      <alignment vertical="center"/>
      <protection/>
    </xf>
    <xf numFmtId="9" fontId="1" fillId="0" borderId="11" xfId="78" applyFont="1" applyFill="1" applyBorder="1" applyAlignment="1" applyProtection="1">
      <alignment vertical="center"/>
      <protection/>
    </xf>
    <xf numFmtId="4" fontId="62" fillId="0" borderId="11" xfId="68" applyNumberFormat="1" applyFont="1" applyBorder="1" applyAlignment="1">
      <alignment vertical="center"/>
      <protection/>
    </xf>
    <xf numFmtId="164" fontId="13" fillId="0" borderId="11" xfId="49" applyFont="1" applyFill="1" applyBorder="1" applyAlignment="1" applyProtection="1">
      <alignment horizontal="center" vertical="center" wrapText="1"/>
      <protection/>
    </xf>
    <xf numFmtId="0" fontId="0" fillId="0" borderId="0" xfId="0" applyAlignment="1">
      <alignment horizontal="center" vertical="center"/>
    </xf>
    <xf numFmtId="0" fontId="29" fillId="0" borderId="0" xfId="64" applyFont="1" applyAlignment="1">
      <alignment vertical="center"/>
      <protection/>
    </xf>
    <xf numFmtId="0" fontId="56" fillId="0" borderId="0" xfId="0" applyFont="1" applyAlignment="1">
      <alignment/>
    </xf>
    <xf numFmtId="0" fontId="56" fillId="0" borderId="0" xfId="0" applyFont="1" applyAlignment="1">
      <alignment horizontal="right"/>
    </xf>
    <xf numFmtId="0" fontId="56" fillId="0" borderId="0" xfId="0" applyFont="1" applyAlignment="1">
      <alignment horizontal="center" vertical="center"/>
    </xf>
    <xf numFmtId="0" fontId="43" fillId="0" borderId="0" xfId="68" applyFont="1">
      <alignment/>
      <protection/>
    </xf>
    <xf numFmtId="0" fontId="43" fillId="0" borderId="0" xfId="68" applyFont="1" applyAlignment="1">
      <alignment horizontal="right"/>
      <protection/>
    </xf>
    <xf numFmtId="0" fontId="43" fillId="0" borderId="0" xfId="68" applyFont="1" applyAlignment="1">
      <alignment horizontal="center" vertical="center"/>
      <protection/>
    </xf>
    <xf numFmtId="49" fontId="43" fillId="0" borderId="11" xfId="68" applyNumberFormat="1" applyFont="1" applyBorder="1" applyAlignment="1">
      <alignment horizontal="center" vertical="center"/>
      <protection/>
    </xf>
    <xf numFmtId="164" fontId="29" fillId="0" borderId="11" xfId="64" applyNumberFormat="1" applyFont="1" applyBorder="1" applyAlignment="1">
      <alignment horizontal="center" vertical="center"/>
      <protection/>
    </xf>
    <xf numFmtId="0" fontId="29" fillId="0" borderId="12" xfId="68" applyFont="1" applyBorder="1" applyAlignment="1">
      <alignment horizontal="center" vertical="center" wrapText="1"/>
      <protection/>
    </xf>
    <xf numFmtId="9" fontId="29" fillId="0" borderId="11" xfId="0" applyNumberFormat="1" applyFont="1" applyBorder="1" applyAlignment="1">
      <alignment horizontal="center" vertical="center"/>
    </xf>
    <xf numFmtId="164" fontId="63" fillId="0" borderId="11" xfId="64" applyNumberFormat="1" applyFont="1" applyBorder="1" applyAlignment="1">
      <alignment horizontal="center" vertical="center"/>
      <protection/>
    </xf>
    <xf numFmtId="0" fontId="46" fillId="0" borderId="0" xfId="0" applyFont="1" applyAlignment="1">
      <alignment/>
    </xf>
    <xf numFmtId="9" fontId="43" fillId="0" borderId="0" xfId="0" applyNumberFormat="1" applyFont="1" applyBorder="1" applyAlignment="1">
      <alignment horizontal="center" vertical="center"/>
    </xf>
    <xf numFmtId="0" fontId="43" fillId="0" borderId="13" xfId="68" applyFont="1" applyBorder="1" applyAlignment="1">
      <alignment horizontal="center" vertical="center"/>
      <protection/>
    </xf>
    <xf numFmtId="4" fontId="43" fillId="0" borderId="13" xfId="0" applyNumberFormat="1" applyFont="1" applyBorder="1" applyAlignment="1">
      <alignment vertical="center"/>
    </xf>
    <xf numFmtId="4" fontId="43" fillId="0" borderId="11" xfId="0" applyNumberFormat="1" applyFont="1" applyBorder="1" applyAlignment="1">
      <alignment vertical="center"/>
    </xf>
    <xf numFmtId="0" fontId="50" fillId="0" borderId="0" xfId="64" applyFont="1">
      <alignment/>
      <protection/>
    </xf>
    <xf numFmtId="0" fontId="43" fillId="0" borderId="0" xfId="64" applyFont="1">
      <alignment/>
      <protection/>
    </xf>
    <xf numFmtId="0" fontId="47" fillId="0" borderId="11" xfId="64" applyFont="1" applyBorder="1" applyAlignment="1">
      <alignment horizontal="center" vertical="center" wrapText="1"/>
      <protection/>
    </xf>
    <xf numFmtId="0" fontId="47" fillId="0" borderId="11" xfId="64" applyFont="1" applyBorder="1" applyAlignment="1">
      <alignment horizontal="center" vertical="center"/>
      <protection/>
    </xf>
    <xf numFmtId="0" fontId="47" fillId="0" borderId="11" xfId="64" applyFont="1" applyBorder="1" applyAlignment="1">
      <alignment horizontal="left" vertical="center" wrapText="1"/>
      <protection/>
    </xf>
    <xf numFmtId="164" fontId="64" fillId="0" borderId="11" xfId="64" applyNumberFormat="1" applyFont="1" applyBorder="1" applyAlignment="1">
      <alignment horizontal="center" vertical="center"/>
      <protection/>
    </xf>
    <xf numFmtId="164" fontId="64" fillId="0" borderId="11" xfId="49" applyFont="1" applyFill="1" applyBorder="1" applyAlignment="1" applyProtection="1">
      <alignment horizontal="center" vertical="center"/>
      <protection/>
    </xf>
    <xf numFmtId="164" fontId="29" fillId="0" borderId="11" xfId="49" applyFont="1" applyFill="1" applyBorder="1" applyAlignment="1" applyProtection="1">
      <alignment horizontal="center" vertical="center"/>
      <protection/>
    </xf>
    <xf numFmtId="0" fontId="56" fillId="0" borderId="0" xfId="0" applyFont="1" applyAlignment="1">
      <alignment horizontal="left" vertical="center" wrapText="1"/>
    </xf>
    <xf numFmtId="0" fontId="1" fillId="0" borderId="14" xfId="68" applyFont="1" applyBorder="1" applyAlignment="1">
      <alignment horizontal="center" vertical="center"/>
      <protection/>
    </xf>
    <xf numFmtId="0" fontId="24" fillId="0" borderId="12" xfId="68" applyFont="1" applyBorder="1" applyAlignment="1">
      <alignment horizontal="center" vertical="center" wrapText="1"/>
      <protection/>
    </xf>
    <xf numFmtId="0" fontId="13" fillId="0" borderId="11" xfId="64" applyFont="1" applyBorder="1" applyAlignment="1">
      <alignment horizontal="center" vertical="center"/>
      <protection/>
    </xf>
    <xf numFmtId="3" fontId="13" fillId="0" borderId="11" xfId="64" applyNumberFormat="1" applyFont="1" applyBorder="1" applyAlignment="1">
      <alignment horizontal="center" vertical="center"/>
      <protection/>
    </xf>
    <xf numFmtId="4" fontId="13" fillId="0" borderId="11" xfId="64" applyNumberFormat="1" applyFont="1" applyBorder="1" applyAlignment="1">
      <alignment horizontal="center" vertical="center"/>
      <protection/>
    </xf>
    <xf numFmtId="9" fontId="13" fillId="0" borderId="11" xfId="72" applyFont="1" applyFill="1" applyBorder="1" applyAlignment="1" applyProtection="1">
      <alignment horizontal="center" vertical="center"/>
      <protection/>
    </xf>
    <xf numFmtId="0" fontId="13" fillId="0" borderId="11" xfId="64" applyFont="1" applyBorder="1" applyAlignment="1">
      <alignment horizontal="center" vertical="center" wrapText="1"/>
      <protection/>
    </xf>
    <xf numFmtId="165" fontId="18" fillId="0" borderId="11" xfId="64" applyNumberFormat="1" applyFont="1" applyBorder="1" applyAlignment="1">
      <alignment horizontal="center" vertical="center" wrapText="1"/>
      <protection/>
    </xf>
    <xf numFmtId="9" fontId="18" fillId="0" borderId="11" xfId="64" applyNumberFormat="1" applyFont="1" applyBorder="1" applyAlignment="1">
      <alignment horizontal="center" vertical="center"/>
      <protection/>
    </xf>
    <xf numFmtId="165" fontId="18" fillId="0" borderId="11" xfId="49" applyNumberFormat="1" applyFont="1" applyFill="1" applyBorder="1" applyAlignment="1" applyProtection="1">
      <alignment horizontal="center" vertical="center" wrapText="1"/>
      <protection/>
    </xf>
    <xf numFmtId="9" fontId="27" fillId="0" borderId="11" xfId="72" applyFont="1" applyFill="1" applyBorder="1" applyAlignment="1" applyProtection="1">
      <alignment horizontal="center" vertical="center"/>
      <protection/>
    </xf>
    <xf numFmtId="0" fontId="27" fillId="0" borderId="11" xfId="64" applyFont="1" applyFill="1" applyBorder="1" applyAlignment="1">
      <alignment horizontal="center" vertical="center"/>
      <protection/>
    </xf>
    <xf numFmtId="4" fontId="27" fillId="0" borderId="11" xfId="64" applyNumberFormat="1" applyFont="1" applyBorder="1" applyAlignment="1">
      <alignment horizontal="center" vertical="center"/>
      <protection/>
    </xf>
    <xf numFmtId="171" fontId="18" fillId="0" borderId="11" xfId="64" applyNumberFormat="1" applyFont="1" applyBorder="1" applyAlignment="1">
      <alignment horizontal="center" vertical="center"/>
      <protection/>
    </xf>
    <xf numFmtId="0" fontId="18" fillId="40" borderId="11" xfId="66" applyFont="1" applyFill="1" applyBorder="1" applyAlignment="1">
      <alignment horizontal="center" vertical="center"/>
      <protection/>
    </xf>
    <xf numFmtId="0" fontId="18" fillId="40" borderId="16" xfId="66" applyFont="1" applyFill="1" applyBorder="1" applyAlignment="1">
      <alignment horizontal="center" vertical="center"/>
      <protection/>
    </xf>
    <xf numFmtId="0" fontId="29" fillId="0" borderId="12" xfId="68" applyFont="1" applyBorder="1" applyAlignment="1">
      <alignment horizontal="left" vertical="center" wrapText="1"/>
      <protection/>
    </xf>
    <xf numFmtId="0" fontId="29" fillId="0" borderId="13" xfId="68" applyNumberFormat="1" applyFont="1" applyBorder="1" applyAlignment="1">
      <alignment horizontal="left" vertical="center" wrapText="1"/>
      <protection/>
    </xf>
    <xf numFmtId="0" fontId="24" fillId="0" borderId="11" xfId="68" applyFont="1" applyBorder="1" applyAlignment="1">
      <alignment horizontal="left" vertical="center" wrapText="1"/>
      <protection/>
    </xf>
    <xf numFmtId="0" fontId="24" fillId="0" borderId="11" xfId="68" applyNumberFormat="1" applyFont="1" applyBorder="1" applyAlignment="1">
      <alignment horizontal="left" vertical="center" wrapText="1"/>
      <protection/>
    </xf>
    <xf numFmtId="0" fontId="56" fillId="0" borderId="20" xfId="0" applyFont="1" applyBorder="1" applyAlignment="1">
      <alignment horizontal="left" vertical="center" wrapText="1"/>
    </xf>
    <xf numFmtId="0" fontId="57" fillId="0" borderId="0" xfId="0" applyFont="1" applyAlignment="1">
      <alignment horizontal="left" vertical="center" wrapText="1"/>
    </xf>
    <xf numFmtId="0" fontId="59" fillId="0" borderId="0" xfId="0" applyFont="1" applyAlignment="1">
      <alignment horizontal="left" vertical="center" wrapText="1"/>
    </xf>
    <xf numFmtId="0" fontId="55" fillId="0" borderId="11" xfId="68" applyFont="1" applyBorder="1" applyAlignment="1">
      <alignment horizontal="left" vertical="center" wrapText="1"/>
      <protection/>
    </xf>
    <xf numFmtId="4" fontId="1" fillId="0" borderId="12" xfId="68" applyNumberFormat="1" applyFont="1" applyBorder="1" applyAlignment="1">
      <alignment horizontal="center" vertical="center"/>
      <protection/>
    </xf>
    <xf numFmtId="4" fontId="23" fillId="0" borderId="12" xfId="68" applyNumberFormat="1" applyFont="1" applyBorder="1" applyAlignment="1">
      <alignment horizontal="center" vertical="center"/>
      <protection/>
    </xf>
    <xf numFmtId="0" fontId="61" fillId="0" borderId="0" xfId="0" applyFont="1" applyAlignment="1">
      <alignment vertical="center" wrapText="1"/>
    </xf>
    <xf numFmtId="0" fontId="61" fillId="0" borderId="20" xfId="0" applyFont="1" applyBorder="1" applyAlignment="1">
      <alignment vertical="center" wrapText="1"/>
    </xf>
    <xf numFmtId="0" fontId="65" fillId="0" borderId="11" xfId="68" applyFont="1" applyBorder="1" applyAlignment="1">
      <alignment horizontal="center" vertical="center" wrapText="1"/>
      <protection/>
    </xf>
    <xf numFmtId="0" fontId="65" fillId="0" borderId="21" xfId="68" applyFont="1" applyBorder="1" applyAlignment="1">
      <alignment horizontal="center" vertical="center" wrapText="1"/>
      <protection/>
    </xf>
    <xf numFmtId="9" fontId="0" fillId="0" borderId="11" xfId="78" applyFont="1" applyFill="1" applyBorder="1" applyAlignment="1" applyProtection="1">
      <alignment vertical="center"/>
      <protection/>
    </xf>
    <xf numFmtId="1" fontId="65" fillId="0" borderId="12" xfId="68" applyNumberFormat="1" applyFont="1" applyBorder="1" applyAlignment="1">
      <alignment horizontal="center" vertical="center" wrapText="1"/>
      <protection/>
    </xf>
    <xf numFmtId="4" fontId="65" fillId="0" borderId="12" xfId="68" applyNumberFormat="1" applyFont="1" applyBorder="1" applyAlignment="1">
      <alignment vertical="center"/>
      <protection/>
    </xf>
    <xf numFmtId="170" fontId="29" fillId="0" borderId="11" xfId="86" applyNumberFormat="1" applyFont="1" applyFill="1" applyBorder="1" applyAlignment="1" applyProtection="1">
      <alignment horizontal="center" vertical="center"/>
      <protection/>
    </xf>
    <xf numFmtId="0" fontId="29" fillId="0" borderId="11" xfId="64" applyFont="1" applyBorder="1" applyAlignment="1">
      <alignment horizontal="center" vertical="center"/>
      <protection/>
    </xf>
    <xf numFmtId="3" fontId="29" fillId="0" borderId="11" xfId="64" applyNumberFormat="1" applyFont="1" applyBorder="1" applyAlignment="1">
      <alignment horizontal="center" vertical="center"/>
      <protection/>
    </xf>
    <xf numFmtId="9" fontId="29" fillId="0" borderId="11" xfId="72" applyFont="1" applyFill="1" applyBorder="1" applyAlignment="1" applyProtection="1">
      <alignment horizontal="center" vertical="center"/>
      <protection/>
    </xf>
    <xf numFmtId="171" fontId="29" fillId="0" borderId="11" xfId="64" applyNumberFormat="1" applyFont="1" applyBorder="1" applyAlignment="1">
      <alignment horizontal="center" vertical="center"/>
      <protection/>
    </xf>
    <xf numFmtId="0" fontId="0" fillId="0" borderId="0" xfId="0" applyAlignment="1">
      <alignment horizontal="right"/>
    </xf>
    <xf numFmtId="0" fontId="18" fillId="0" borderId="11" xfId="64" applyFont="1" applyBorder="1" applyAlignment="1">
      <alignment horizontal="center" vertical="center" wrapText="1"/>
      <protection/>
    </xf>
    <xf numFmtId="0" fontId="19" fillId="0" borderId="0" xfId="64" applyFont="1" applyFill="1" applyBorder="1" applyAlignment="1">
      <alignment horizontal="left" vertical="center" wrapText="1"/>
      <protection/>
    </xf>
    <xf numFmtId="0" fontId="13" fillId="0" borderId="0" xfId="64" applyFont="1" applyFill="1" applyBorder="1" applyAlignment="1">
      <alignment horizontal="left" vertical="center" wrapText="1"/>
      <protection/>
    </xf>
    <xf numFmtId="0" fontId="37" fillId="0" borderId="0" xfId="0" applyFont="1" applyBorder="1" applyAlignment="1">
      <alignment horizontal="center" vertical="center" wrapText="1"/>
    </xf>
    <xf numFmtId="0" fontId="39" fillId="0" borderId="0" xfId="64" applyFont="1" applyBorder="1" applyAlignment="1">
      <alignment horizontal="left"/>
      <protection/>
    </xf>
    <xf numFmtId="0" fontId="20" fillId="0" borderId="11" xfId="64" applyFont="1" applyBorder="1" applyAlignment="1">
      <alignment horizontal="center" vertical="center" wrapText="1"/>
      <protection/>
    </xf>
    <xf numFmtId="0" fontId="49" fillId="0" borderId="0" xfId="64" applyFont="1" applyFill="1" applyBorder="1" applyAlignment="1">
      <alignment horizontal="left" vertical="center" wrapText="1"/>
      <protection/>
    </xf>
    <xf numFmtId="0" fontId="13" fillId="0" borderId="11" xfId="64" applyFont="1" applyBorder="1" applyAlignment="1">
      <alignment horizontal="center" vertical="center" wrapText="1"/>
      <protection/>
    </xf>
    <xf numFmtId="0" fontId="51" fillId="0" borderId="11" xfId="64" applyFont="1" applyBorder="1" applyAlignment="1">
      <alignment horizontal="center" vertical="center" wrapText="1"/>
      <protection/>
    </xf>
    <xf numFmtId="0" fontId="13" fillId="0" borderId="0" xfId="64" applyFont="1" applyBorder="1" applyAlignment="1">
      <alignment horizontal="left" vertical="top" wrapText="1"/>
      <protection/>
    </xf>
    <xf numFmtId="0" fontId="13" fillId="0" borderId="0" xfId="64" applyFont="1" applyBorder="1" applyAlignment="1">
      <alignment horizontal="left" vertical="center" wrapText="1"/>
      <protection/>
    </xf>
    <xf numFmtId="0" fontId="18" fillId="0" borderId="14" xfId="66" applyFont="1" applyBorder="1" applyAlignment="1">
      <alignment horizontal="center" vertical="center" wrapText="1"/>
      <protection/>
    </xf>
    <xf numFmtId="0" fontId="29" fillId="0" borderId="0" xfId="68" applyFont="1" applyFill="1" applyBorder="1" applyAlignment="1">
      <alignment horizontal="left" vertical="center" wrapText="1"/>
      <protection/>
    </xf>
    <xf numFmtId="0" fontId="18" fillId="0" borderId="13" xfId="64" applyFont="1" applyBorder="1" applyAlignment="1">
      <alignment horizontal="center" vertical="center" wrapText="1"/>
      <protection/>
    </xf>
    <xf numFmtId="0" fontId="18" fillId="0" borderId="14" xfId="64" applyFont="1" applyBorder="1" applyAlignment="1">
      <alignment horizontal="center" vertical="center" wrapText="1"/>
      <protection/>
    </xf>
    <xf numFmtId="0" fontId="29" fillId="0" borderId="11" xfId="64" applyFont="1" applyBorder="1" applyAlignment="1">
      <alignment horizontal="center" vertical="center" wrapText="1"/>
      <protection/>
    </xf>
  </cellXfs>
  <cellStyles count="7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e" xfId="46"/>
    <cellStyle name="Comma" xfId="47"/>
    <cellStyle name="Comma [0]" xfId="48"/>
    <cellStyle name="Dziesiętny 2" xfId="49"/>
    <cellStyle name="Error" xfId="50"/>
    <cellStyle name="Footnote" xfId="51"/>
    <cellStyle name="Good" xfId="52"/>
    <cellStyle name="Heading" xfId="53"/>
    <cellStyle name="Heading 1" xfId="54"/>
    <cellStyle name="Heading 2" xfId="55"/>
    <cellStyle name="Komórka połączona" xfId="56"/>
    <cellStyle name="Komórka zaznaczona" xfId="57"/>
    <cellStyle name="Nagłówek 1" xfId="58"/>
    <cellStyle name="Nagłówek 2" xfId="59"/>
    <cellStyle name="Nagłówek 3" xfId="60"/>
    <cellStyle name="Nagłówek 4" xfId="61"/>
    <cellStyle name="Neutral" xfId="62"/>
    <cellStyle name="Neutralne" xfId="63"/>
    <cellStyle name="Normalny 2" xfId="64"/>
    <cellStyle name="Normalny 2 2" xfId="65"/>
    <cellStyle name="Normalny 2_Sprzęt_2018_fizykoterapia_ver_1. xls" xfId="66"/>
    <cellStyle name="Normalny 3" xfId="67"/>
    <cellStyle name="Normalny 4" xfId="68"/>
    <cellStyle name="Note" xfId="69"/>
    <cellStyle name="Obliczenia" xfId="70"/>
    <cellStyle name="Percent" xfId="71"/>
    <cellStyle name="Procentowy 2" xfId="72"/>
    <cellStyle name="Procentowy 2 2" xfId="73"/>
    <cellStyle name="Procentowy 2_Sprzęt_2018_fizykoterapia_ver_1. xls" xfId="74"/>
    <cellStyle name="Procentowy 3" xfId="75"/>
    <cellStyle name="Procentowy 3 2" xfId="76"/>
    <cellStyle name="Procentowy 3_Sprzęt_2018_fizykoterapia_ver_1. xls" xfId="77"/>
    <cellStyle name="Procentowy 4" xfId="78"/>
    <cellStyle name="Status" xfId="79"/>
    <cellStyle name="Suma" xfId="80"/>
    <cellStyle name="Tekst objaśnienia" xfId="81"/>
    <cellStyle name="Tekst ostrzeżenia" xfId="82"/>
    <cellStyle name="Text" xfId="83"/>
    <cellStyle name="Tytuł" xfId="84"/>
    <cellStyle name="Uwaga" xfId="85"/>
    <cellStyle name="Currency" xfId="86"/>
    <cellStyle name="Currency [0]" xfId="87"/>
    <cellStyle name="Warning" xfId="88"/>
    <cellStyle name="Złe"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12"/>
  <sheetViews>
    <sheetView zoomScalePageLayoutView="0" workbookViewId="0" topLeftCell="A1">
      <selection activeCell="A7" sqref="A7"/>
    </sheetView>
  </sheetViews>
  <sheetFormatPr defaultColWidth="9" defaultRowHeight="14.25"/>
  <cols>
    <col min="1" max="1" width="67.09765625" style="0" customWidth="1"/>
  </cols>
  <sheetData>
    <row r="2" ht="23.25">
      <c r="A2" s="1" t="s">
        <v>0</v>
      </c>
    </row>
    <row r="4" ht="36">
      <c r="A4" s="2" t="s">
        <v>1</v>
      </c>
    </row>
    <row r="6" ht="14.25">
      <c r="A6" s="261" t="s">
        <v>599</v>
      </c>
    </row>
    <row r="12" ht="20.25">
      <c r="A12" s="4" t="s">
        <v>2</v>
      </c>
    </row>
  </sheetData>
  <sheetProtection selectLockedCells="1" selectUnlockedCells="1"/>
  <printOptions horizontalCentered="1"/>
  <pageMargins left="0.7083333333333334" right="0.7083333333333334" top="0.7479166666666667" bottom="0.7479166666666667" header="0.5118055555555555" footer="0.511805555555555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tabSelected="1" zoomScalePageLayoutView="0" workbookViewId="0" topLeftCell="A1">
      <selection activeCell="H6" sqref="H6"/>
    </sheetView>
  </sheetViews>
  <sheetFormatPr defaultColWidth="8.796875" defaultRowHeight="14.25"/>
  <cols>
    <col min="1" max="1" width="4.09765625" style="52" customWidth="1"/>
    <col min="2" max="2" width="36.3984375" style="52" customWidth="1"/>
    <col min="3" max="3" width="24.69921875" style="52" customWidth="1"/>
    <col min="4" max="4" width="4" style="52" customWidth="1"/>
    <col min="5" max="6" width="9.3984375" style="52" customWidth="1"/>
    <col min="7" max="7" width="10" style="52" customWidth="1"/>
    <col min="8" max="8" width="4.59765625" style="52" customWidth="1"/>
    <col min="9" max="9" width="12.3984375" style="52" customWidth="1"/>
    <col min="10" max="11" width="13" style="52" customWidth="1"/>
    <col min="12" max="16384" width="9" style="52" customWidth="1"/>
  </cols>
  <sheetData>
    <row r="1" spans="1:3" s="5" customFormat="1" ht="21" customHeight="1">
      <c r="A1" s="6" t="s">
        <v>3</v>
      </c>
      <c r="B1" s="6"/>
      <c r="C1" s="7"/>
    </row>
    <row r="2" spans="1:3" s="5" customFormat="1" ht="24.75" customHeight="1">
      <c r="A2" s="6" t="s">
        <v>4</v>
      </c>
      <c r="B2" s="6"/>
      <c r="C2" s="7"/>
    </row>
    <row r="3" spans="1:11" ht="30" customHeight="1">
      <c r="A3" s="6" t="s">
        <v>326</v>
      </c>
      <c r="B3" s="53"/>
      <c r="C3" s="53"/>
      <c r="D3" s="53"/>
      <c r="E3" s="53"/>
      <c r="F3" s="53"/>
      <c r="G3" s="53"/>
      <c r="H3" s="53"/>
      <c r="I3" s="53"/>
      <c r="J3" s="53"/>
      <c r="K3" s="53"/>
    </row>
    <row r="4" spans="1:11" ht="33.75">
      <c r="A4" s="54" t="s">
        <v>6</v>
      </c>
      <c r="B4" s="54" t="s">
        <v>7</v>
      </c>
      <c r="C4" s="54" t="s">
        <v>307</v>
      </c>
      <c r="D4" s="54" t="s">
        <v>9</v>
      </c>
      <c r="E4" s="8" t="s">
        <v>10</v>
      </c>
      <c r="F4" s="8" t="s">
        <v>261</v>
      </c>
      <c r="G4" s="54" t="s">
        <v>223</v>
      </c>
      <c r="H4" s="54" t="s">
        <v>13</v>
      </c>
      <c r="I4" s="8" t="s">
        <v>14</v>
      </c>
      <c r="J4" s="8" t="s">
        <v>15</v>
      </c>
      <c r="K4" s="54" t="s">
        <v>206</v>
      </c>
    </row>
    <row r="5" spans="1:11" ht="12.75">
      <c r="A5" s="54">
        <v>1</v>
      </c>
      <c r="B5" s="54">
        <v>2</v>
      </c>
      <c r="C5" s="54">
        <v>3</v>
      </c>
      <c r="D5" s="54">
        <v>4</v>
      </c>
      <c r="E5" s="8">
        <v>5</v>
      </c>
      <c r="F5" s="8">
        <v>6</v>
      </c>
      <c r="G5" s="54">
        <v>7</v>
      </c>
      <c r="H5" s="54">
        <v>8</v>
      </c>
      <c r="I5" s="8">
        <v>9</v>
      </c>
      <c r="J5" s="8">
        <v>10</v>
      </c>
      <c r="K5" s="54"/>
    </row>
    <row r="6" spans="1:11" ht="53.25" customHeight="1">
      <c r="A6" s="54" t="s">
        <v>327</v>
      </c>
      <c r="B6" s="56" t="s">
        <v>328</v>
      </c>
      <c r="C6" s="56"/>
      <c r="D6" s="120" t="s">
        <v>329</v>
      </c>
      <c r="E6" s="120">
        <v>2</v>
      </c>
      <c r="F6" s="120">
        <v>100</v>
      </c>
      <c r="G6" s="121"/>
      <c r="H6" s="122">
        <v>0.08</v>
      </c>
      <c r="I6" s="15">
        <f>ROUND((E6*G6),2)</f>
        <v>0</v>
      </c>
      <c r="J6" s="15">
        <f>ROUND((I6+(I6*H6)),2)</f>
        <v>0</v>
      </c>
      <c r="K6" s="15"/>
    </row>
    <row r="7" spans="1:11" ht="35.25" customHeight="1">
      <c r="A7" s="269" t="s">
        <v>330</v>
      </c>
      <c r="B7" s="269"/>
      <c r="C7" s="269"/>
      <c r="D7" s="269"/>
      <c r="E7" s="269"/>
      <c r="F7" s="269"/>
      <c r="G7" s="269"/>
      <c r="H7" s="269"/>
      <c r="I7" s="58">
        <f>SUM(I6)</f>
        <v>0</v>
      </c>
      <c r="J7" s="66">
        <f>SUM(J6)</f>
        <v>0</v>
      </c>
      <c r="K7" s="66"/>
    </row>
    <row r="10" ht="12.75">
      <c r="I10" s="52" t="s">
        <v>218</v>
      </c>
    </row>
    <row r="11" spans="10:11" ht="12.75">
      <c r="J11" s="59" t="s">
        <v>219</v>
      </c>
      <c r="K11" s="59"/>
    </row>
  </sheetData>
  <sheetProtection selectLockedCells="1" selectUnlockedCells="1"/>
  <mergeCells count="1">
    <mergeCell ref="A7:H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83" r:id="rId1"/>
</worksheet>
</file>

<file path=xl/worksheets/sheet11.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
      <selection activeCell="G6" sqref="G6:G17"/>
    </sheetView>
  </sheetViews>
  <sheetFormatPr defaultColWidth="8.796875" defaultRowHeight="14.25"/>
  <cols>
    <col min="1" max="1" width="5.69921875" style="52" customWidth="1"/>
    <col min="2" max="2" width="29.69921875" style="52" customWidth="1"/>
    <col min="3" max="3" width="28.5" style="52" customWidth="1"/>
    <col min="4" max="8" width="9" style="52" customWidth="1"/>
    <col min="9" max="9" width="10.8984375" style="52" customWidth="1"/>
    <col min="10" max="11" width="14.59765625" style="52" customWidth="1"/>
    <col min="12" max="16384" width="9" style="52" customWidth="1"/>
  </cols>
  <sheetData>
    <row r="1" spans="1:3" s="5" customFormat="1" ht="21" customHeight="1">
      <c r="A1" s="6" t="s">
        <v>3</v>
      </c>
      <c r="B1" s="6"/>
      <c r="C1" s="7"/>
    </row>
    <row r="2" spans="1:3" s="5" customFormat="1" ht="24.75" customHeight="1">
      <c r="A2" s="6" t="s">
        <v>331</v>
      </c>
      <c r="B2" s="6"/>
      <c r="C2" s="7"/>
    </row>
    <row r="3" ht="30" customHeight="1">
      <c r="A3" s="6" t="s">
        <v>332</v>
      </c>
    </row>
    <row r="4" spans="1:11" ht="45">
      <c r="A4" s="8" t="s">
        <v>6</v>
      </c>
      <c r="B4" s="8" t="s">
        <v>7</v>
      </c>
      <c r="C4" s="8" t="s">
        <v>307</v>
      </c>
      <c r="D4" s="8" t="s">
        <v>9</v>
      </c>
      <c r="E4" s="8" t="s">
        <v>10</v>
      </c>
      <c r="F4" s="8" t="s">
        <v>261</v>
      </c>
      <c r="G4" s="8" t="s">
        <v>591</v>
      </c>
      <c r="H4" s="54" t="s">
        <v>13</v>
      </c>
      <c r="I4" s="8" t="s">
        <v>14</v>
      </c>
      <c r="J4" s="8" t="s">
        <v>15</v>
      </c>
      <c r="K4" s="8" t="s">
        <v>206</v>
      </c>
    </row>
    <row r="5" spans="1:11" ht="12.75">
      <c r="A5" s="8">
        <v>1</v>
      </c>
      <c r="B5" s="8">
        <v>2</v>
      </c>
      <c r="C5" s="8">
        <v>3</v>
      </c>
      <c r="D5" s="8">
        <v>4</v>
      </c>
      <c r="E5" s="8">
        <v>5</v>
      </c>
      <c r="F5" s="8">
        <v>6</v>
      </c>
      <c r="G5" s="54">
        <v>7</v>
      </c>
      <c r="H5" s="54">
        <v>8</v>
      </c>
      <c r="I5" s="8">
        <v>9</v>
      </c>
      <c r="J5" s="8">
        <v>10</v>
      </c>
      <c r="K5" s="8"/>
    </row>
    <row r="6" spans="1:11" ht="14.25">
      <c r="A6" s="9" t="s">
        <v>333</v>
      </c>
      <c r="B6" s="11" t="s">
        <v>334</v>
      </c>
      <c r="C6" s="32"/>
      <c r="D6" s="123" t="s">
        <v>19</v>
      </c>
      <c r="E6" s="12">
        <v>500</v>
      </c>
      <c r="F6" s="12"/>
      <c r="G6" s="124"/>
      <c r="H6" s="119">
        <v>0.08</v>
      </c>
      <c r="I6" s="15">
        <f aca="true" t="shared" si="0" ref="I6:I17">ROUND((E6*G6),2)</f>
        <v>0</v>
      </c>
      <c r="J6" s="15">
        <f aca="true" t="shared" si="1" ref="J6:J17">ROUND((I6+(I6*H6)),2)</f>
        <v>0</v>
      </c>
      <c r="K6" s="15"/>
    </row>
    <row r="7" spans="1:11" ht="14.25">
      <c r="A7" s="9" t="s">
        <v>335</v>
      </c>
      <c r="B7" s="11" t="s">
        <v>336</v>
      </c>
      <c r="C7" s="11"/>
      <c r="D7" s="115" t="s">
        <v>19</v>
      </c>
      <c r="E7" s="12">
        <v>3000</v>
      </c>
      <c r="F7" s="12"/>
      <c r="G7" s="124"/>
      <c r="H7" s="119">
        <v>0.08</v>
      </c>
      <c r="I7" s="15">
        <f t="shared" si="0"/>
        <v>0</v>
      </c>
      <c r="J7" s="15">
        <f t="shared" si="1"/>
        <v>0</v>
      </c>
      <c r="K7" s="15"/>
    </row>
    <row r="8" spans="1:11" ht="14.25">
      <c r="A8" s="9" t="s">
        <v>337</v>
      </c>
      <c r="B8" s="11" t="s">
        <v>338</v>
      </c>
      <c r="C8" s="11"/>
      <c r="D8" s="115" t="s">
        <v>19</v>
      </c>
      <c r="E8" s="12">
        <v>500</v>
      </c>
      <c r="F8" s="12"/>
      <c r="G8" s="124"/>
      <c r="H8" s="119">
        <v>0.08</v>
      </c>
      <c r="I8" s="15">
        <f t="shared" si="0"/>
        <v>0</v>
      </c>
      <c r="J8" s="15">
        <f t="shared" si="1"/>
        <v>0</v>
      </c>
      <c r="K8" s="15"/>
    </row>
    <row r="9" spans="1:11" ht="14.25">
      <c r="A9" s="9" t="s">
        <v>339</v>
      </c>
      <c r="B9" s="11" t="s">
        <v>340</v>
      </c>
      <c r="C9" s="11"/>
      <c r="D9" s="115" t="s">
        <v>19</v>
      </c>
      <c r="E9" s="12">
        <v>3500</v>
      </c>
      <c r="F9" s="12"/>
      <c r="G9" s="124"/>
      <c r="H9" s="119">
        <v>0.08</v>
      </c>
      <c r="I9" s="15">
        <f t="shared" si="0"/>
        <v>0</v>
      </c>
      <c r="J9" s="15">
        <f t="shared" si="1"/>
        <v>0</v>
      </c>
      <c r="K9" s="15"/>
    </row>
    <row r="10" spans="1:11" ht="14.25">
      <c r="A10" s="9" t="s">
        <v>341</v>
      </c>
      <c r="B10" s="11" t="s">
        <v>342</v>
      </c>
      <c r="C10" s="11"/>
      <c r="D10" s="115" t="s">
        <v>19</v>
      </c>
      <c r="E10" s="12">
        <v>900</v>
      </c>
      <c r="F10" s="12"/>
      <c r="G10" s="124"/>
      <c r="H10" s="119">
        <v>0.08</v>
      </c>
      <c r="I10" s="15">
        <f t="shared" si="0"/>
        <v>0</v>
      </c>
      <c r="J10" s="15">
        <f t="shared" si="1"/>
        <v>0</v>
      </c>
      <c r="K10" s="15"/>
    </row>
    <row r="11" spans="1:11" ht="14.25">
      <c r="A11" s="9" t="s">
        <v>343</v>
      </c>
      <c r="B11" s="11" t="s">
        <v>344</v>
      </c>
      <c r="C11" s="11"/>
      <c r="D11" s="115" t="s">
        <v>19</v>
      </c>
      <c r="E11" s="12">
        <v>300</v>
      </c>
      <c r="F11" s="12"/>
      <c r="G11" s="124"/>
      <c r="H11" s="119">
        <v>0.08</v>
      </c>
      <c r="I11" s="15">
        <f t="shared" si="0"/>
        <v>0</v>
      </c>
      <c r="J11" s="15">
        <f t="shared" si="1"/>
        <v>0</v>
      </c>
      <c r="K11" s="15"/>
    </row>
    <row r="12" spans="1:11" ht="14.25">
      <c r="A12" s="9" t="s">
        <v>345</v>
      </c>
      <c r="B12" s="11" t="s">
        <v>346</v>
      </c>
      <c r="C12" s="11"/>
      <c r="D12" s="115" t="s">
        <v>19</v>
      </c>
      <c r="E12" s="12">
        <v>1</v>
      </c>
      <c r="F12" s="12"/>
      <c r="G12" s="124"/>
      <c r="H12" s="119">
        <v>0.08</v>
      </c>
      <c r="I12" s="15">
        <f t="shared" si="0"/>
        <v>0</v>
      </c>
      <c r="J12" s="15">
        <f t="shared" si="1"/>
        <v>0</v>
      </c>
      <c r="K12" s="15"/>
    </row>
    <row r="13" spans="1:11" ht="37.5" customHeight="1">
      <c r="A13" s="9" t="s">
        <v>347</v>
      </c>
      <c r="B13" s="11" t="s">
        <v>348</v>
      </c>
      <c r="C13" s="11"/>
      <c r="D13" s="115" t="s">
        <v>19</v>
      </c>
      <c r="E13" s="12">
        <v>2300</v>
      </c>
      <c r="F13" s="12"/>
      <c r="G13" s="124"/>
      <c r="H13" s="119">
        <v>0.08</v>
      </c>
      <c r="I13" s="15">
        <f t="shared" si="0"/>
        <v>0</v>
      </c>
      <c r="J13" s="15">
        <f t="shared" si="1"/>
        <v>0</v>
      </c>
      <c r="K13" s="15"/>
    </row>
    <row r="14" spans="1:11" ht="29.25" customHeight="1">
      <c r="A14" s="9" t="s">
        <v>349</v>
      </c>
      <c r="B14" s="20" t="s">
        <v>350</v>
      </c>
      <c r="C14" s="20"/>
      <c r="D14" s="123" t="s">
        <v>19</v>
      </c>
      <c r="E14" s="12">
        <v>100</v>
      </c>
      <c r="F14" s="12"/>
      <c r="G14" s="124"/>
      <c r="H14" s="119">
        <v>0.08</v>
      </c>
      <c r="I14" s="15">
        <f t="shared" si="0"/>
        <v>0</v>
      </c>
      <c r="J14" s="15">
        <f t="shared" si="1"/>
        <v>0</v>
      </c>
      <c r="K14" s="15"/>
    </row>
    <row r="15" spans="1:11" ht="27" customHeight="1">
      <c r="A15" s="9" t="s">
        <v>351</v>
      </c>
      <c r="B15" s="20" t="s">
        <v>352</v>
      </c>
      <c r="C15" s="20"/>
      <c r="D15" s="123" t="s">
        <v>19</v>
      </c>
      <c r="E15" s="12">
        <v>2300</v>
      </c>
      <c r="F15" s="12"/>
      <c r="G15" s="124"/>
      <c r="H15" s="119">
        <v>0.08</v>
      </c>
      <c r="I15" s="15">
        <f t="shared" si="0"/>
        <v>0</v>
      </c>
      <c r="J15" s="15">
        <f t="shared" si="1"/>
        <v>0</v>
      </c>
      <c r="K15" s="15"/>
    </row>
    <row r="16" spans="1:11" ht="27" customHeight="1">
      <c r="A16" s="9" t="s">
        <v>353</v>
      </c>
      <c r="B16" s="32" t="s">
        <v>354</v>
      </c>
      <c r="C16" s="32"/>
      <c r="D16" s="123" t="s">
        <v>19</v>
      </c>
      <c r="E16" s="12">
        <v>100</v>
      </c>
      <c r="F16" s="12"/>
      <c r="G16" s="124"/>
      <c r="H16" s="119">
        <v>0.08</v>
      </c>
      <c r="I16" s="15">
        <f t="shared" si="0"/>
        <v>0</v>
      </c>
      <c r="J16" s="15">
        <f t="shared" si="1"/>
        <v>0</v>
      </c>
      <c r="K16" s="15"/>
    </row>
    <row r="17" spans="1:11" ht="33.75" customHeight="1">
      <c r="A17" s="9">
        <v>10.12</v>
      </c>
      <c r="B17" s="32" t="s">
        <v>355</v>
      </c>
      <c r="C17" s="32"/>
      <c r="D17" s="123" t="s">
        <v>329</v>
      </c>
      <c r="E17" s="12">
        <v>1</v>
      </c>
      <c r="F17" s="12">
        <v>50</v>
      </c>
      <c r="G17" s="124"/>
      <c r="H17" s="119">
        <v>0.08</v>
      </c>
      <c r="I17" s="15">
        <f t="shared" si="0"/>
        <v>0</v>
      </c>
      <c r="J17" s="15">
        <f t="shared" si="1"/>
        <v>0</v>
      </c>
      <c r="K17" s="15"/>
    </row>
    <row r="18" spans="1:11" ht="18.75" customHeight="1">
      <c r="A18" s="270" t="s">
        <v>356</v>
      </c>
      <c r="B18" s="270"/>
      <c r="C18" s="270"/>
      <c r="D18" s="270"/>
      <c r="E18" s="270"/>
      <c r="F18" s="270"/>
      <c r="G18" s="270"/>
      <c r="H18" s="270"/>
      <c r="I18" s="125">
        <f>SUM(I6:I17)</f>
        <v>0</v>
      </c>
      <c r="J18" s="125">
        <f>SUM(J6:J17)</f>
        <v>0</v>
      </c>
      <c r="K18" s="125"/>
    </row>
    <row r="21" spans="2:9" ht="12.75">
      <c r="B21" s="52" t="s">
        <v>357</v>
      </c>
      <c r="I21" s="52" t="s">
        <v>358</v>
      </c>
    </row>
    <row r="22" ht="12.75">
      <c r="B22" s="5" t="s">
        <v>359</v>
      </c>
    </row>
    <row r="23" ht="12.75">
      <c r="B23" s="52" t="s">
        <v>360</v>
      </c>
    </row>
    <row r="24" spans="2:11" ht="33.75" customHeight="1">
      <c r="B24" s="271" t="s">
        <v>361</v>
      </c>
      <c r="C24" s="271"/>
      <c r="D24" s="271"/>
      <c r="E24" s="271"/>
      <c r="F24" s="271"/>
      <c r="G24" s="271"/>
      <c r="H24" s="271"/>
      <c r="J24" s="59" t="s">
        <v>219</v>
      </c>
      <c r="K24" s="59"/>
    </row>
    <row r="25" spans="2:8" ht="47.25" customHeight="1">
      <c r="B25" s="272" t="s">
        <v>362</v>
      </c>
      <c r="C25" s="272"/>
      <c r="D25" s="272"/>
      <c r="E25" s="272"/>
      <c r="F25" s="272"/>
      <c r="G25" s="272"/>
      <c r="H25" s="272"/>
    </row>
    <row r="26" ht="12.75">
      <c r="B26" s="5" t="s">
        <v>363</v>
      </c>
    </row>
    <row r="27" ht="12.75">
      <c r="B27" s="5" t="s">
        <v>364</v>
      </c>
    </row>
  </sheetData>
  <sheetProtection selectLockedCells="1" selectUnlockedCells="1"/>
  <mergeCells count="3">
    <mergeCell ref="A18:H18"/>
    <mergeCell ref="B24:H24"/>
    <mergeCell ref="B25:H25"/>
  </mergeCells>
  <printOptions/>
  <pageMargins left="0.7083333333333334" right="0.7083333333333334" top="0.7479166666666667" bottom="0.7479166666666667" header="0.5118055555555555" footer="0.5118055555555555"/>
  <pageSetup fitToHeight="1" fitToWidth="1" horizontalDpi="300" verticalDpi="300" orientation="landscape" paperSize="9" scale="79" r:id="rId1"/>
</worksheet>
</file>

<file path=xl/worksheets/sheet12.xml><?xml version="1.0" encoding="utf-8"?>
<worksheet xmlns="http://schemas.openxmlformats.org/spreadsheetml/2006/main" xmlns:r="http://schemas.openxmlformats.org/officeDocument/2006/relationships">
  <sheetPr>
    <pageSetUpPr fitToPage="1"/>
  </sheetPr>
  <dimension ref="A1:K9"/>
  <sheetViews>
    <sheetView zoomScale="90" zoomScaleNormal="90" zoomScalePageLayoutView="0" workbookViewId="0" topLeftCell="A1">
      <selection activeCell="G6" sqref="G6:G8"/>
    </sheetView>
  </sheetViews>
  <sheetFormatPr defaultColWidth="8.796875" defaultRowHeight="14.25"/>
  <cols>
    <col min="1" max="1" width="4.09765625" style="126" customWidth="1"/>
    <col min="2" max="2" width="39.19921875" style="126" customWidth="1"/>
    <col min="3" max="3" width="34.69921875" style="126" customWidth="1"/>
    <col min="4" max="4" width="4.09765625" style="126" customWidth="1"/>
    <col min="5" max="7" width="9.3984375" style="126" customWidth="1"/>
    <col min="8" max="8" width="4.59765625" style="126" customWidth="1"/>
    <col min="9" max="10" width="11.69921875" style="126" customWidth="1"/>
    <col min="11" max="11" width="12.19921875" style="126" customWidth="1"/>
    <col min="12" max="16384" width="9" style="126" customWidth="1"/>
  </cols>
  <sheetData>
    <row r="1" spans="1:3" ht="15">
      <c r="A1" s="127" t="s">
        <v>3</v>
      </c>
      <c r="B1" s="128"/>
      <c r="C1" s="128"/>
    </row>
    <row r="2" spans="1:3" ht="24.75" customHeight="1">
      <c r="A2" s="127" t="s">
        <v>331</v>
      </c>
      <c r="B2" s="128"/>
      <c r="C2" s="128"/>
    </row>
    <row r="3" spans="1:3" ht="33" customHeight="1">
      <c r="A3" s="127" t="s">
        <v>365</v>
      </c>
      <c r="B3" s="128"/>
      <c r="C3" s="128"/>
    </row>
    <row r="4" spans="1:11" ht="57.75" customHeight="1">
      <c r="A4" s="129" t="s">
        <v>6</v>
      </c>
      <c r="B4" s="129" t="s">
        <v>7</v>
      </c>
      <c r="C4" s="129" t="s">
        <v>8</v>
      </c>
      <c r="D4" s="129" t="s">
        <v>9</v>
      </c>
      <c r="E4" s="129" t="s">
        <v>10</v>
      </c>
      <c r="F4" s="129" t="s">
        <v>261</v>
      </c>
      <c r="G4" s="129" t="s">
        <v>205</v>
      </c>
      <c r="H4" s="129" t="s">
        <v>13</v>
      </c>
      <c r="I4" s="129" t="s">
        <v>14</v>
      </c>
      <c r="J4" s="129" t="s">
        <v>15</v>
      </c>
      <c r="K4" s="129" t="s">
        <v>16</v>
      </c>
    </row>
    <row r="5" spans="1:11" ht="16.5" customHeight="1">
      <c r="A5" s="129">
        <v>1</v>
      </c>
      <c r="B5" s="129">
        <v>2</v>
      </c>
      <c r="C5" s="129">
        <v>3</v>
      </c>
      <c r="D5" s="129">
        <v>4</v>
      </c>
      <c r="E5" s="129">
        <v>5</v>
      </c>
      <c r="F5" s="129">
        <v>6</v>
      </c>
      <c r="G5" s="129">
        <v>7</v>
      </c>
      <c r="H5" s="129">
        <v>8</v>
      </c>
      <c r="I5" s="130">
        <v>9</v>
      </c>
      <c r="J5" s="130">
        <v>10</v>
      </c>
      <c r="K5" s="130"/>
    </row>
    <row r="6" spans="1:11" s="139" customFormat="1" ht="48" customHeight="1">
      <c r="A6" s="131" t="s">
        <v>366</v>
      </c>
      <c r="B6" s="132" t="s">
        <v>367</v>
      </c>
      <c r="C6" s="133"/>
      <c r="D6" s="237" t="s">
        <v>25</v>
      </c>
      <c r="E6" s="134">
        <v>8</v>
      </c>
      <c r="F6" s="134">
        <v>1</v>
      </c>
      <c r="G6" s="135"/>
      <c r="H6" s="136">
        <v>0.08</v>
      </c>
      <c r="I6" s="137">
        <f>ROUND((E6*G6),2)</f>
        <v>0</v>
      </c>
      <c r="J6" s="137">
        <f>ROUND((I6+(I6*H6)),2)</f>
        <v>0</v>
      </c>
      <c r="K6" s="138"/>
    </row>
    <row r="7" spans="1:11" s="139" customFormat="1" ht="50.25" customHeight="1">
      <c r="A7" s="140" t="s">
        <v>368</v>
      </c>
      <c r="B7" s="141" t="s">
        <v>369</v>
      </c>
      <c r="C7" s="142"/>
      <c r="D7" s="238" t="s">
        <v>25</v>
      </c>
      <c r="E7" s="143">
        <v>12</v>
      </c>
      <c r="F7" s="143">
        <v>1</v>
      </c>
      <c r="G7" s="144"/>
      <c r="H7" s="145">
        <v>0.08</v>
      </c>
      <c r="I7" s="137">
        <f>ROUND((E7*G7),2)</f>
        <v>0</v>
      </c>
      <c r="J7" s="137">
        <f>ROUND((I7+(I7*H7)),2)</f>
        <v>0</v>
      </c>
      <c r="K7" s="138"/>
    </row>
    <row r="8" spans="1:11" s="139" customFormat="1" ht="64.5" customHeight="1">
      <c r="A8" s="131" t="s">
        <v>370</v>
      </c>
      <c r="B8" s="132" t="s">
        <v>371</v>
      </c>
      <c r="C8" s="133"/>
      <c r="D8" s="237" t="s">
        <v>25</v>
      </c>
      <c r="E8" s="134">
        <v>8</v>
      </c>
      <c r="F8" s="134">
        <v>1</v>
      </c>
      <c r="G8" s="135"/>
      <c r="H8" s="136">
        <v>0.23</v>
      </c>
      <c r="I8" s="137">
        <f>ROUND((E8*G8),2)</f>
        <v>0</v>
      </c>
      <c r="J8" s="137">
        <f>ROUND((I8+(I8*H8)),2)</f>
        <v>0</v>
      </c>
      <c r="K8" s="138"/>
    </row>
    <row r="9" spans="1:11" ht="25.5" customHeight="1">
      <c r="A9" s="273" t="s">
        <v>372</v>
      </c>
      <c r="B9" s="273"/>
      <c r="C9" s="273"/>
      <c r="D9" s="273"/>
      <c r="E9" s="273"/>
      <c r="F9" s="273"/>
      <c r="G9" s="273"/>
      <c r="H9" s="273"/>
      <c r="I9" s="146">
        <f>SUM(I6:I8)</f>
        <v>0</v>
      </c>
      <c r="J9" s="146">
        <f>SUM(J6:J8)</f>
        <v>0</v>
      </c>
      <c r="K9" s="147"/>
    </row>
  </sheetData>
  <sheetProtection selectLockedCells="1" selectUnlockedCells="1"/>
  <mergeCells count="1">
    <mergeCell ref="A9:H9"/>
  </mergeCells>
  <printOptions/>
  <pageMargins left="0.7875" right="0.7875" top="0.5902777777777778" bottom="0.9840277777777777" header="0.5118055555555555" footer="0.5118055555555555"/>
  <pageSetup fitToHeight="5" fitToWidth="1" horizontalDpi="300" verticalDpi="300" orientation="landscape" paperSize="9" scale="77" r:id="rId1"/>
  <headerFooter alignWithMargins="0">
    <oddFooter>&amp;CStrona &amp;P z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31"/>
  <sheetViews>
    <sheetView zoomScale="80" zoomScaleNormal="80" zoomScalePageLayoutView="0" workbookViewId="0" topLeftCell="A19">
      <selection activeCell="I20" sqref="I20"/>
    </sheetView>
  </sheetViews>
  <sheetFormatPr defaultColWidth="8.796875" defaultRowHeight="14.25"/>
  <cols>
    <col min="1" max="1" width="6" style="5" customWidth="1"/>
    <col min="2" max="2" width="52" style="5" customWidth="1"/>
    <col min="3" max="3" width="23.09765625" style="5" customWidth="1"/>
    <col min="4" max="4" width="14.59765625" style="5" customWidth="1"/>
    <col min="5" max="5" width="9.3984375" style="5" customWidth="1"/>
    <col min="6" max="6" width="11.59765625" style="5" customWidth="1"/>
    <col min="7" max="7" width="9.3984375" style="5" customWidth="1"/>
    <col min="8" max="8" width="5.59765625" style="5" customWidth="1"/>
    <col min="9" max="9" width="14.8984375" style="5" customWidth="1"/>
    <col min="10" max="10" width="15.3984375" style="5" customWidth="1"/>
    <col min="11" max="11" width="12.19921875" style="5" customWidth="1"/>
    <col min="12" max="16384" width="9" style="5" customWidth="1"/>
  </cols>
  <sheetData>
    <row r="1" spans="1:3" ht="21" customHeight="1">
      <c r="A1" s="6" t="s">
        <v>3</v>
      </c>
      <c r="B1" s="6"/>
      <c r="C1" s="7"/>
    </row>
    <row r="2" spans="1:3" ht="24.75" customHeight="1">
      <c r="A2" s="6" t="s">
        <v>331</v>
      </c>
      <c r="B2" s="6"/>
      <c r="C2" s="7"/>
    </row>
    <row r="3" spans="1:3" ht="30" customHeight="1">
      <c r="A3" s="6" t="s">
        <v>373</v>
      </c>
      <c r="B3" s="6"/>
      <c r="C3" s="7"/>
    </row>
    <row r="4" spans="1:11" ht="57.75" customHeight="1">
      <c r="A4" s="8" t="s">
        <v>6</v>
      </c>
      <c r="B4" s="148" t="s">
        <v>374</v>
      </c>
      <c r="C4" s="149" t="s">
        <v>375</v>
      </c>
      <c r="D4" s="148" t="s">
        <v>376</v>
      </c>
      <c r="E4" s="148" t="s">
        <v>377</v>
      </c>
      <c r="F4" s="148" t="s">
        <v>261</v>
      </c>
      <c r="G4" s="8" t="s">
        <v>12</v>
      </c>
      <c r="H4" s="8" t="s">
        <v>13</v>
      </c>
      <c r="I4" s="8" t="s">
        <v>14</v>
      </c>
      <c r="J4" s="8" t="s">
        <v>15</v>
      </c>
      <c r="K4" s="8" t="s">
        <v>16</v>
      </c>
    </row>
    <row r="5" spans="1:11" ht="27.75" customHeight="1">
      <c r="A5" s="8">
        <v>1</v>
      </c>
      <c r="B5" s="148">
        <v>2</v>
      </c>
      <c r="C5" s="149">
        <v>3</v>
      </c>
      <c r="D5" s="148">
        <v>4</v>
      </c>
      <c r="E5" s="148">
        <v>5</v>
      </c>
      <c r="F5" s="148">
        <v>6</v>
      </c>
      <c r="G5" s="8">
        <v>7</v>
      </c>
      <c r="H5" s="8">
        <v>8</v>
      </c>
      <c r="I5" s="8">
        <v>9</v>
      </c>
      <c r="J5" s="8">
        <v>10</v>
      </c>
      <c r="K5" s="8"/>
    </row>
    <row r="6" spans="1:11" ht="146.25" customHeight="1">
      <c r="A6" s="40" t="s">
        <v>378</v>
      </c>
      <c r="B6" s="150" t="s">
        <v>379</v>
      </c>
      <c r="C6" s="151"/>
      <c r="D6" s="148" t="s">
        <v>380</v>
      </c>
      <c r="E6" s="152">
        <v>20</v>
      </c>
      <c r="F6" s="152">
        <v>1</v>
      </c>
      <c r="G6" s="153"/>
      <c r="H6" s="154">
        <v>0.08</v>
      </c>
      <c r="I6" s="15">
        <f aca="true" t="shared" si="0" ref="I6:I25">ROUND((E6*G6),2)</f>
        <v>0</v>
      </c>
      <c r="J6" s="15">
        <f aca="true" t="shared" si="1" ref="J6:J25">ROUND((I6+(I6*H6)),2)</f>
        <v>0</v>
      </c>
      <c r="K6" s="8"/>
    </row>
    <row r="7" spans="1:11" ht="139.5" customHeight="1">
      <c r="A7" s="40" t="s">
        <v>381</v>
      </c>
      <c r="B7" s="150" t="s">
        <v>379</v>
      </c>
      <c r="C7" s="151"/>
      <c r="D7" s="148" t="s">
        <v>382</v>
      </c>
      <c r="E7" s="152">
        <v>10</v>
      </c>
      <c r="F7" s="152">
        <v>1</v>
      </c>
      <c r="G7" s="153"/>
      <c r="H7" s="154">
        <v>0.08</v>
      </c>
      <c r="I7" s="15">
        <f t="shared" si="0"/>
        <v>0</v>
      </c>
      <c r="J7" s="15">
        <f t="shared" si="1"/>
        <v>0</v>
      </c>
      <c r="K7" s="8"/>
    </row>
    <row r="8" spans="1:11" ht="142.5" customHeight="1">
      <c r="A8" s="40" t="s">
        <v>383</v>
      </c>
      <c r="B8" s="150" t="s">
        <v>384</v>
      </c>
      <c r="C8" s="151"/>
      <c r="D8" s="148" t="s">
        <v>380</v>
      </c>
      <c r="E8" s="152">
        <v>2</v>
      </c>
      <c r="F8" s="152">
        <v>1</v>
      </c>
      <c r="G8" s="153"/>
      <c r="H8" s="154">
        <v>0.08</v>
      </c>
      <c r="I8" s="15">
        <f t="shared" si="0"/>
        <v>0</v>
      </c>
      <c r="J8" s="15">
        <f t="shared" si="1"/>
        <v>0</v>
      </c>
      <c r="K8" s="8"/>
    </row>
    <row r="9" spans="1:11" ht="130.5" customHeight="1">
      <c r="A9" s="40" t="s">
        <v>385</v>
      </c>
      <c r="B9" s="150" t="s">
        <v>386</v>
      </c>
      <c r="C9" s="155"/>
      <c r="D9" s="148" t="s">
        <v>387</v>
      </c>
      <c r="E9" s="152">
        <v>10</v>
      </c>
      <c r="F9" s="152">
        <v>1</v>
      </c>
      <c r="G9" s="153"/>
      <c r="H9" s="154">
        <v>0.08</v>
      </c>
      <c r="I9" s="15">
        <f t="shared" si="0"/>
        <v>0</v>
      </c>
      <c r="J9" s="15">
        <f t="shared" si="1"/>
        <v>0</v>
      </c>
      <c r="K9" s="8"/>
    </row>
    <row r="10" spans="1:11" ht="130.5" customHeight="1">
      <c r="A10" s="40" t="s">
        <v>388</v>
      </c>
      <c r="B10" s="150" t="s">
        <v>386</v>
      </c>
      <c r="C10" s="155"/>
      <c r="D10" s="148" t="s">
        <v>382</v>
      </c>
      <c r="E10" s="152">
        <v>20</v>
      </c>
      <c r="F10" s="152">
        <v>1</v>
      </c>
      <c r="G10" s="153"/>
      <c r="H10" s="154">
        <v>0.08</v>
      </c>
      <c r="I10" s="15">
        <f t="shared" si="0"/>
        <v>0</v>
      </c>
      <c r="J10" s="15">
        <f t="shared" si="1"/>
        <v>0</v>
      </c>
      <c r="K10" s="8"/>
    </row>
    <row r="11" spans="1:11" ht="154.5" customHeight="1">
      <c r="A11" s="40" t="s">
        <v>389</v>
      </c>
      <c r="B11" s="156" t="s">
        <v>390</v>
      </c>
      <c r="C11" s="155"/>
      <c r="D11" s="148" t="s">
        <v>387</v>
      </c>
      <c r="E11" s="152">
        <v>3</v>
      </c>
      <c r="F11" s="152">
        <v>1</v>
      </c>
      <c r="G11" s="153"/>
      <c r="H11" s="154">
        <v>0.08</v>
      </c>
      <c r="I11" s="15">
        <f t="shared" si="0"/>
        <v>0</v>
      </c>
      <c r="J11" s="15">
        <f t="shared" si="1"/>
        <v>0</v>
      </c>
      <c r="K11" s="8"/>
    </row>
    <row r="12" spans="1:11" ht="155.25" customHeight="1">
      <c r="A12" s="40" t="s">
        <v>391</v>
      </c>
      <c r="B12" s="150" t="s">
        <v>392</v>
      </c>
      <c r="C12" s="155"/>
      <c r="D12" s="148" t="s">
        <v>393</v>
      </c>
      <c r="E12" s="152">
        <v>30</v>
      </c>
      <c r="F12" s="152">
        <v>1</v>
      </c>
      <c r="G12" s="153"/>
      <c r="H12" s="154">
        <v>0.08</v>
      </c>
      <c r="I12" s="15">
        <f t="shared" si="0"/>
        <v>0</v>
      </c>
      <c r="J12" s="15">
        <f t="shared" si="1"/>
        <v>0</v>
      </c>
      <c r="K12" s="8"/>
    </row>
    <row r="13" spans="1:11" ht="263.25" customHeight="1">
      <c r="A13" s="40" t="s">
        <v>394</v>
      </c>
      <c r="B13" s="150" t="s">
        <v>395</v>
      </c>
      <c r="C13" s="155"/>
      <c r="D13" s="148" t="s">
        <v>396</v>
      </c>
      <c r="E13" s="152">
        <v>150</v>
      </c>
      <c r="F13" s="152">
        <v>1</v>
      </c>
      <c r="G13" s="153"/>
      <c r="H13" s="154">
        <v>0.08</v>
      </c>
      <c r="I13" s="15">
        <f t="shared" si="0"/>
        <v>0</v>
      </c>
      <c r="J13" s="15">
        <f t="shared" si="1"/>
        <v>0</v>
      </c>
      <c r="K13" s="8"/>
    </row>
    <row r="14" spans="1:11" ht="256.5" customHeight="1">
      <c r="A14" s="40" t="s">
        <v>397</v>
      </c>
      <c r="B14" s="150" t="s">
        <v>398</v>
      </c>
      <c r="C14" s="155"/>
      <c r="D14" s="148" t="s">
        <v>399</v>
      </c>
      <c r="E14" s="152">
        <v>14</v>
      </c>
      <c r="F14" s="152">
        <v>1</v>
      </c>
      <c r="G14" s="153"/>
      <c r="H14" s="154">
        <v>0.08</v>
      </c>
      <c r="I14" s="15">
        <f t="shared" si="0"/>
        <v>0</v>
      </c>
      <c r="J14" s="15">
        <f t="shared" si="1"/>
        <v>0</v>
      </c>
      <c r="K14" s="8"/>
    </row>
    <row r="15" spans="1:11" ht="39" customHeight="1">
      <c r="A15" s="40" t="s">
        <v>400</v>
      </c>
      <c r="B15" s="150" t="s">
        <v>401</v>
      </c>
      <c r="C15" s="155"/>
      <c r="D15" s="148" t="s">
        <v>393</v>
      </c>
      <c r="E15" s="152">
        <v>20</v>
      </c>
      <c r="F15" s="152">
        <v>1</v>
      </c>
      <c r="G15" s="153"/>
      <c r="H15" s="154">
        <v>0.08</v>
      </c>
      <c r="I15" s="15">
        <f t="shared" si="0"/>
        <v>0</v>
      </c>
      <c r="J15" s="15">
        <f t="shared" si="1"/>
        <v>0</v>
      </c>
      <c r="K15" s="8"/>
    </row>
    <row r="16" spans="1:11" ht="143.25" customHeight="1">
      <c r="A16" s="40" t="s">
        <v>402</v>
      </c>
      <c r="B16" s="156" t="s">
        <v>403</v>
      </c>
      <c r="C16" s="155"/>
      <c r="D16" s="148" t="s">
        <v>404</v>
      </c>
      <c r="E16" s="152">
        <v>150</v>
      </c>
      <c r="F16" s="152">
        <v>1</v>
      </c>
      <c r="G16" s="153"/>
      <c r="H16" s="154">
        <v>0.08</v>
      </c>
      <c r="I16" s="15">
        <f t="shared" si="0"/>
        <v>0</v>
      </c>
      <c r="J16" s="15">
        <f t="shared" si="1"/>
        <v>0</v>
      </c>
      <c r="K16" s="8"/>
    </row>
    <row r="17" spans="1:11" ht="180" customHeight="1">
      <c r="A17" s="40" t="s">
        <v>405</v>
      </c>
      <c r="B17" s="157" t="s">
        <v>406</v>
      </c>
      <c r="C17" s="155"/>
      <c r="D17" s="148" t="s">
        <v>404</v>
      </c>
      <c r="E17" s="152">
        <v>100</v>
      </c>
      <c r="F17" s="152">
        <v>1</v>
      </c>
      <c r="G17" s="153"/>
      <c r="H17" s="154">
        <v>0.08</v>
      </c>
      <c r="I17" s="15">
        <f t="shared" si="0"/>
        <v>0</v>
      </c>
      <c r="J17" s="15">
        <f t="shared" si="1"/>
        <v>0</v>
      </c>
      <c r="K17" s="8"/>
    </row>
    <row r="18" spans="1:11" ht="116.25" customHeight="1">
      <c r="A18" s="40" t="s">
        <v>407</v>
      </c>
      <c r="B18" s="158" t="s">
        <v>408</v>
      </c>
      <c r="C18" s="155"/>
      <c r="D18" s="148" t="s">
        <v>409</v>
      </c>
      <c r="E18" s="152">
        <v>10</v>
      </c>
      <c r="F18" s="152">
        <v>1</v>
      </c>
      <c r="G18" s="153"/>
      <c r="H18" s="154">
        <v>0.08</v>
      </c>
      <c r="I18" s="15">
        <f t="shared" si="0"/>
        <v>0</v>
      </c>
      <c r="J18" s="15">
        <f t="shared" si="1"/>
        <v>0</v>
      </c>
      <c r="K18" s="8"/>
    </row>
    <row r="19" spans="1:11" s="161" customFormat="1" ht="119.25" customHeight="1">
      <c r="A19" s="40" t="s">
        <v>410</v>
      </c>
      <c r="B19" s="150" t="s">
        <v>411</v>
      </c>
      <c r="C19" s="155"/>
      <c r="D19" s="148" t="s">
        <v>412</v>
      </c>
      <c r="E19" s="152">
        <v>8</v>
      </c>
      <c r="F19" s="152">
        <v>1</v>
      </c>
      <c r="G19" s="159"/>
      <c r="H19" s="154">
        <v>0.08</v>
      </c>
      <c r="I19" s="15">
        <f t="shared" si="0"/>
        <v>0</v>
      </c>
      <c r="J19" s="15">
        <f t="shared" si="1"/>
        <v>0</v>
      </c>
      <c r="K19" s="160"/>
    </row>
    <row r="20" spans="1:11" s="161" customFormat="1" ht="168.75" customHeight="1">
      <c r="A20" s="40" t="s">
        <v>413</v>
      </c>
      <c r="B20" s="150" t="s">
        <v>414</v>
      </c>
      <c r="C20" s="155"/>
      <c r="D20" s="148" t="s">
        <v>415</v>
      </c>
      <c r="E20" s="152">
        <v>1</v>
      </c>
      <c r="F20" s="152">
        <v>2</v>
      </c>
      <c r="G20" s="159"/>
      <c r="H20" s="154">
        <v>0.08</v>
      </c>
      <c r="I20" s="15">
        <f t="shared" si="0"/>
        <v>0</v>
      </c>
      <c r="J20" s="15">
        <f t="shared" si="1"/>
        <v>0</v>
      </c>
      <c r="K20" s="160"/>
    </row>
    <row r="21" spans="1:11" s="161" customFormat="1" ht="153" customHeight="1">
      <c r="A21" s="40" t="s">
        <v>416</v>
      </c>
      <c r="B21" s="150" t="s">
        <v>417</v>
      </c>
      <c r="C21" s="155"/>
      <c r="D21" s="148" t="s">
        <v>418</v>
      </c>
      <c r="E21" s="152">
        <v>2</v>
      </c>
      <c r="F21" s="152">
        <v>1</v>
      </c>
      <c r="G21" s="159"/>
      <c r="H21" s="154">
        <v>0.08</v>
      </c>
      <c r="I21" s="15">
        <f t="shared" si="0"/>
        <v>0</v>
      </c>
      <c r="J21" s="15">
        <f t="shared" si="1"/>
        <v>0</v>
      </c>
      <c r="K21" s="160"/>
    </row>
    <row r="22" spans="1:11" s="161" customFormat="1" ht="129.75" customHeight="1">
      <c r="A22" s="40" t="s">
        <v>419</v>
      </c>
      <c r="B22" s="162" t="s">
        <v>420</v>
      </c>
      <c r="C22" s="155"/>
      <c r="D22" s="148" t="s">
        <v>421</v>
      </c>
      <c r="E22" s="152">
        <v>3</v>
      </c>
      <c r="F22" s="152">
        <v>1</v>
      </c>
      <c r="G22" s="159"/>
      <c r="H22" s="154">
        <v>0.08</v>
      </c>
      <c r="I22" s="15">
        <f t="shared" si="0"/>
        <v>0</v>
      </c>
      <c r="J22" s="15">
        <f t="shared" si="1"/>
        <v>0</v>
      </c>
      <c r="K22" s="160"/>
    </row>
    <row r="23" spans="1:11" s="161" customFormat="1" ht="58.5" customHeight="1">
      <c r="A23" s="40" t="s">
        <v>422</v>
      </c>
      <c r="B23" s="163" t="s">
        <v>423</v>
      </c>
      <c r="C23" s="155"/>
      <c r="D23" s="148" t="s">
        <v>424</v>
      </c>
      <c r="E23" s="152">
        <v>3</v>
      </c>
      <c r="F23" s="152">
        <v>1</v>
      </c>
      <c r="G23" s="159"/>
      <c r="H23" s="154">
        <v>0.23</v>
      </c>
      <c r="I23" s="15">
        <f t="shared" si="0"/>
        <v>0</v>
      </c>
      <c r="J23" s="15">
        <f t="shared" si="1"/>
        <v>0</v>
      </c>
      <c r="K23" s="160"/>
    </row>
    <row r="24" spans="1:11" s="161" customFormat="1" ht="182.25" customHeight="1">
      <c r="A24" s="40" t="s">
        <v>425</v>
      </c>
      <c r="B24" s="164" t="s">
        <v>604</v>
      </c>
      <c r="C24" s="165"/>
      <c r="D24" s="148" t="s">
        <v>393</v>
      </c>
      <c r="E24" s="152">
        <v>14</v>
      </c>
      <c r="F24" s="152">
        <v>1</v>
      </c>
      <c r="G24" s="159"/>
      <c r="H24" s="154">
        <v>0.08</v>
      </c>
      <c r="I24" s="15">
        <f t="shared" si="0"/>
        <v>0</v>
      </c>
      <c r="J24" s="15">
        <f t="shared" si="1"/>
        <v>0</v>
      </c>
      <c r="K24" s="160"/>
    </row>
    <row r="25" spans="1:12" s="161" customFormat="1" ht="73.5" customHeight="1">
      <c r="A25" s="40" t="s">
        <v>426</v>
      </c>
      <c r="B25" s="166" t="s">
        <v>427</v>
      </c>
      <c r="C25" s="158"/>
      <c r="D25" s="167" t="s">
        <v>428</v>
      </c>
      <c r="E25" s="148">
        <v>20</v>
      </c>
      <c r="F25" s="148">
        <v>1</v>
      </c>
      <c r="G25" s="152"/>
      <c r="H25" s="154"/>
      <c r="I25" s="15">
        <f t="shared" si="0"/>
        <v>0</v>
      </c>
      <c r="J25" s="15">
        <f t="shared" si="1"/>
        <v>0</v>
      </c>
      <c r="K25" s="168"/>
      <c r="L25" s="169"/>
    </row>
    <row r="26" spans="1:11" ht="25.5" customHeight="1">
      <c r="A26" s="262" t="s">
        <v>429</v>
      </c>
      <c r="B26" s="262"/>
      <c r="C26" s="262"/>
      <c r="D26" s="262"/>
      <c r="E26" s="262"/>
      <c r="F26" s="262"/>
      <c r="G26" s="262"/>
      <c r="H26" s="262"/>
      <c r="I26" s="41">
        <f>SUM(I6:I25)</f>
        <v>0</v>
      </c>
      <c r="J26" s="41">
        <f>SUM(J6:J25)</f>
        <v>0</v>
      </c>
      <c r="K26" s="43"/>
    </row>
    <row r="28" ht="12.75">
      <c r="C28" s="44"/>
    </row>
    <row r="30" ht="12.75">
      <c r="I30" s="5" t="s">
        <v>430</v>
      </c>
    </row>
    <row r="31" ht="12.75">
      <c r="I31" s="5" t="s">
        <v>431</v>
      </c>
    </row>
  </sheetData>
  <sheetProtection selectLockedCells="1" selectUnlockedCells="1"/>
  <mergeCells count="1">
    <mergeCell ref="A26:H26"/>
  </mergeCells>
  <printOptions/>
  <pageMargins left="0.7875" right="0.7875" top="0.5902777777777778" bottom="0.9840277777777777" header="0.5118055555555555" footer="0.5118055555555555"/>
  <pageSetup fitToHeight="6" fitToWidth="1" horizontalDpi="300" verticalDpi="300" orientation="landscape" paperSize="9" scale="63" r:id="rId1"/>
  <headerFooter alignWithMargins="0">
    <oddFooter>&amp;CStrona &amp;P z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12"/>
  <sheetViews>
    <sheetView zoomScale="90" zoomScaleNormal="90" zoomScalePageLayoutView="0" workbookViewId="0" topLeftCell="A1">
      <selection activeCell="J6" sqref="J6"/>
    </sheetView>
  </sheetViews>
  <sheetFormatPr defaultColWidth="9" defaultRowHeight="14.25"/>
  <cols>
    <col min="1" max="1" width="6.19921875" style="0" customWidth="1"/>
    <col min="2" max="2" width="43.3984375" style="0" customWidth="1"/>
    <col min="3" max="3" width="28.3984375" style="0" customWidth="1"/>
    <col min="4" max="8" width="9" style="0" customWidth="1"/>
    <col min="9" max="9" width="11.8984375" style="0" customWidth="1"/>
    <col min="10" max="10" width="14.59765625" style="0" customWidth="1"/>
  </cols>
  <sheetData>
    <row r="1" spans="1:10" ht="15">
      <c r="A1" s="6" t="s">
        <v>3</v>
      </c>
      <c r="B1" s="6"/>
      <c r="C1" s="7"/>
      <c r="D1" s="5"/>
      <c r="E1" s="5"/>
      <c r="F1" s="5"/>
      <c r="G1" s="5"/>
      <c r="H1" s="5"/>
      <c r="I1" s="5"/>
      <c r="J1" s="5"/>
    </row>
    <row r="2" spans="1:10" ht="15">
      <c r="A2" s="6" t="s">
        <v>4</v>
      </c>
      <c r="B2" s="6"/>
      <c r="C2" s="7"/>
      <c r="D2" s="5"/>
      <c r="E2" s="5"/>
      <c r="F2" s="5"/>
      <c r="G2" s="5"/>
      <c r="H2" s="5"/>
      <c r="I2" s="5"/>
      <c r="J2" s="5"/>
    </row>
    <row r="3" spans="1:10" ht="30" customHeight="1">
      <c r="A3" s="6" t="s">
        <v>595</v>
      </c>
      <c r="B3" s="53"/>
      <c r="C3" s="53"/>
      <c r="D3" s="53"/>
      <c r="E3" s="53"/>
      <c r="F3" s="53"/>
      <c r="G3" s="53"/>
      <c r="H3" s="53"/>
      <c r="I3" s="53"/>
      <c r="J3" s="53"/>
    </row>
    <row r="4" spans="1:10" ht="33.75">
      <c r="A4" s="54" t="s">
        <v>6</v>
      </c>
      <c r="B4" s="54" t="s">
        <v>7</v>
      </c>
      <c r="C4" s="54" t="s">
        <v>307</v>
      </c>
      <c r="D4" s="54" t="s">
        <v>9</v>
      </c>
      <c r="E4" s="8" t="s">
        <v>10</v>
      </c>
      <c r="F4" s="8" t="s">
        <v>261</v>
      </c>
      <c r="G4" s="54" t="s">
        <v>432</v>
      </c>
      <c r="H4" s="54" t="s">
        <v>13</v>
      </c>
      <c r="I4" s="8" t="s">
        <v>14</v>
      </c>
      <c r="J4" s="8" t="s">
        <v>15</v>
      </c>
    </row>
    <row r="5" spans="1:10" ht="14.25">
      <c r="A5" s="54">
        <v>1</v>
      </c>
      <c r="B5" s="54">
        <v>2</v>
      </c>
      <c r="C5" s="54">
        <v>3</v>
      </c>
      <c r="D5" s="54">
        <v>4</v>
      </c>
      <c r="E5" s="8">
        <v>5</v>
      </c>
      <c r="F5" s="8">
        <v>6</v>
      </c>
      <c r="G5" s="54">
        <v>7</v>
      </c>
      <c r="H5" s="54">
        <v>8</v>
      </c>
      <c r="I5" s="8">
        <v>9</v>
      </c>
      <c r="J5" s="8">
        <v>10</v>
      </c>
    </row>
    <row r="6" spans="1:10" ht="166.5" customHeight="1">
      <c r="A6" s="54" t="s">
        <v>433</v>
      </c>
      <c r="B6" s="170" t="s">
        <v>596</v>
      </c>
      <c r="C6" s="56"/>
      <c r="D6" s="120" t="s">
        <v>329</v>
      </c>
      <c r="E6" s="120">
        <v>3</v>
      </c>
      <c r="F6" s="120" t="s">
        <v>434</v>
      </c>
      <c r="G6" s="121"/>
      <c r="H6" s="122">
        <v>0.08</v>
      </c>
      <c r="I6" s="15">
        <f>ROUND((E6*G6),2)</f>
        <v>0</v>
      </c>
      <c r="J6" s="15">
        <f>ROUND((I6+(I6*H6)),2)</f>
        <v>0</v>
      </c>
    </row>
    <row r="7" spans="1:10" ht="166.5" customHeight="1">
      <c r="A7" s="54" t="s">
        <v>435</v>
      </c>
      <c r="B7" s="170" t="s">
        <v>597</v>
      </c>
      <c r="C7" s="56"/>
      <c r="D7" s="120" t="s">
        <v>329</v>
      </c>
      <c r="E7" s="120">
        <v>12</v>
      </c>
      <c r="F7" s="120" t="s">
        <v>436</v>
      </c>
      <c r="G7" s="121"/>
      <c r="H7" s="122">
        <v>0.08</v>
      </c>
      <c r="I7" s="15">
        <f>ROUND((E7*G7),2)</f>
        <v>0</v>
      </c>
      <c r="J7" s="15">
        <f>ROUND((I7+(I7*H7)),2)</f>
        <v>0</v>
      </c>
    </row>
    <row r="8" spans="1:10" ht="21.75" customHeight="1">
      <c r="A8" s="267" t="s">
        <v>437</v>
      </c>
      <c r="B8" s="267"/>
      <c r="C8" s="267"/>
      <c r="D8" s="267"/>
      <c r="E8" s="267"/>
      <c r="F8" s="267"/>
      <c r="G8" s="267"/>
      <c r="H8" s="267"/>
      <c r="I8" s="58">
        <f>SUM(I6:I7)</f>
        <v>0</v>
      </c>
      <c r="J8" s="58">
        <f>SUM(J6:J7)</f>
        <v>0</v>
      </c>
    </row>
    <row r="9" spans="1:10" ht="14.25">
      <c r="A9" s="52"/>
      <c r="B9" s="52"/>
      <c r="C9" s="52"/>
      <c r="D9" s="52"/>
      <c r="E9" s="52"/>
      <c r="F9" s="52"/>
      <c r="G9" s="52"/>
      <c r="H9" s="52"/>
      <c r="I9" s="52"/>
      <c r="J9" s="52"/>
    </row>
    <row r="10" spans="1:10" ht="14.25">
      <c r="A10" s="52"/>
      <c r="B10" s="52"/>
      <c r="C10" s="52"/>
      <c r="D10" s="52"/>
      <c r="E10" s="52"/>
      <c r="F10" s="52"/>
      <c r="G10" s="52"/>
      <c r="H10" s="52"/>
      <c r="I10" s="52"/>
      <c r="J10" s="52"/>
    </row>
    <row r="11" spans="1:10" ht="14.25">
      <c r="A11" s="52"/>
      <c r="B11" s="52"/>
      <c r="C11" s="52"/>
      <c r="D11" s="52"/>
      <c r="E11" s="52"/>
      <c r="F11" s="52"/>
      <c r="G11" s="52"/>
      <c r="H11" s="52"/>
      <c r="I11" s="52" t="s">
        <v>218</v>
      </c>
      <c r="J11" s="52"/>
    </row>
    <row r="12" spans="1:10" ht="14.25">
      <c r="A12" s="52"/>
      <c r="B12" s="52"/>
      <c r="C12" s="52"/>
      <c r="D12" s="52"/>
      <c r="E12" s="52"/>
      <c r="F12" s="52"/>
      <c r="G12" s="52"/>
      <c r="H12" s="52"/>
      <c r="I12" s="52"/>
      <c r="J12" s="59" t="s">
        <v>219</v>
      </c>
    </row>
  </sheetData>
  <sheetProtection selectLockedCells="1" selectUnlockedCells="1"/>
  <mergeCells count="1">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scale="74" r:id="rId1"/>
</worksheet>
</file>

<file path=xl/worksheets/sheet15.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27">
      <selection activeCell="G6" sqref="G6:G36"/>
    </sheetView>
  </sheetViews>
  <sheetFormatPr defaultColWidth="8.796875" defaultRowHeight="14.25"/>
  <cols>
    <col min="1" max="1" width="4.3984375" style="29" customWidth="1"/>
    <col min="2" max="2" width="36.59765625" style="29" customWidth="1"/>
    <col min="3" max="3" width="29.5" style="29" customWidth="1"/>
    <col min="4" max="4" width="6" style="29" customWidth="1"/>
    <col min="5" max="6" width="9.09765625" style="29" customWidth="1"/>
    <col min="7" max="7" width="9.59765625" style="29" customWidth="1"/>
    <col min="8" max="8" width="5.69921875" style="29" customWidth="1"/>
    <col min="9" max="9" width="12.19921875" style="29" customWidth="1"/>
    <col min="10" max="10" width="12.69921875" style="29" customWidth="1"/>
    <col min="11" max="11" width="15.8984375" style="29" customWidth="1"/>
    <col min="12" max="16384" width="9" style="29" customWidth="1"/>
  </cols>
  <sheetData>
    <row r="1" spans="1:3" s="5" customFormat="1" ht="21" customHeight="1">
      <c r="A1" s="6" t="s">
        <v>3</v>
      </c>
      <c r="B1" s="6"/>
      <c r="C1" s="7"/>
    </row>
    <row r="2" spans="1:3" s="5" customFormat="1" ht="24.75" customHeight="1">
      <c r="A2" s="6" t="s">
        <v>331</v>
      </c>
      <c r="B2" s="6"/>
      <c r="C2" s="7"/>
    </row>
    <row r="3" spans="1:3" s="5" customFormat="1" ht="30" customHeight="1">
      <c r="A3" s="6" t="s">
        <v>438</v>
      </c>
      <c r="B3" s="6"/>
      <c r="C3" s="7"/>
    </row>
    <row r="4" spans="1:11" ht="51">
      <c r="A4" s="171" t="s">
        <v>6</v>
      </c>
      <c r="B4" s="171" t="s">
        <v>439</v>
      </c>
      <c r="C4" s="171" t="s">
        <v>440</v>
      </c>
      <c r="D4" s="25" t="s">
        <v>441</v>
      </c>
      <c r="E4" s="25" t="s">
        <v>442</v>
      </c>
      <c r="F4" s="25" t="s">
        <v>204</v>
      </c>
      <c r="G4" s="25" t="s">
        <v>592</v>
      </c>
      <c r="H4" s="25" t="s">
        <v>13</v>
      </c>
      <c r="I4" s="8" t="s">
        <v>14</v>
      </c>
      <c r="J4" s="8" t="s">
        <v>15</v>
      </c>
      <c r="K4" s="172" t="s">
        <v>16</v>
      </c>
    </row>
    <row r="5" spans="1:11" ht="12.75">
      <c r="A5" s="171">
        <v>1</v>
      </c>
      <c r="B5" s="171">
        <v>2</v>
      </c>
      <c r="C5" s="171">
        <v>2</v>
      </c>
      <c r="D5" s="25">
        <v>3</v>
      </c>
      <c r="E5" s="173">
        <v>4</v>
      </c>
      <c r="F5" s="173">
        <v>5</v>
      </c>
      <c r="G5" s="173">
        <v>7</v>
      </c>
      <c r="H5" s="174">
        <v>8</v>
      </c>
      <c r="I5" s="8">
        <v>9</v>
      </c>
      <c r="J5" s="8">
        <v>10</v>
      </c>
      <c r="K5" s="28"/>
    </row>
    <row r="6" spans="1:11" s="68" customFormat="1" ht="30" customHeight="1">
      <c r="A6" s="171" t="s">
        <v>443</v>
      </c>
      <c r="B6" s="241" t="s">
        <v>444</v>
      </c>
      <c r="C6" s="24"/>
      <c r="D6" s="25" t="s">
        <v>22</v>
      </c>
      <c r="E6" s="26">
        <v>11</v>
      </c>
      <c r="F6" s="26">
        <v>1</v>
      </c>
      <c r="G6" s="247"/>
      <c r="H6" s="175">
        <v>0.08</v>
      </c>
      <c r="I6" s="15">
        <f aca="true" t="shared" si="0" ref="I6:I36">ROUND((E6*G6),2)</f>
        <v>0</v>
      </c>
      <c r="J6" s="15">
        <f aca="true" t="shared" si="1" ref="J6:J36">ROUND((I6+(I6*H6)),2)</f>
        <v>0</v>
      </c>
      <c r="K6" s="176"/>
    </row>
    <row r="7" spans="1:11" s="68" customFormat="1" ht="30" customHeight="1">
      <c r="A7" s="171" t="s">
        <v>445</v>
      </c>
      <c r="B7" s="241" t="s">
        <v>446</v>
      </c>
      <c r="C7" s="24"/>
      <c r="D7" s="25" t="s">
        <v>25</v>
      </c>
      <c r="E7" s="26">
        <v>50</v>
      </c>
      <c r="F7" s="26">
        <v>1</v>
      </c>
      <c r="G7" s="247"/>
      <c r="H7" s="175">
        <v>0.08</v>
      </c>
      <c r="I7" s="15">
        <f t="shared" si="0"/>
        <v>0</v>
      </c>
      <c r="J7" s="15">
        <f t="shared" si="1"/>
        <v>0</v>
      </c>
      <c r="K7" s="176"/>
    </row>
    <row r="8" spans="1:11" s="68" customFormat="1" ht="34.5" customHeight="1">
      <c r="A8" s="171" t="s">
        <v>447</v>
      </c>
      <c r="B8" s="241" t="s">
        <v>448</v>
      </c>
      <c r="C8" s="24"/>
      <c r="D8" s="25" t="s">
        <v>25</v>
      </c>
      <c r="E8" s="26">
        <v>5</v>
      </c>
      <c r="F8" s="26">
        <v>1</v>
      </c>
      <c r="G8" s="247"/>
      <c r="H8" s="175">
        <v>0.08</v>
      </c>
      <c r="I8" s="15">
        <f t="shared" si="0"/>
        <v>0</v>
      </c>
      <c r="J8" s="15">
        <f t="shared" si="1"/>
        <v>0</v>
      </c>
      <c r="K8" s="176"/>
    </row>
    <row r="9" spans="1:11" s="68" customFormat="1" ht="30" customHeight="1">
      <c r="A9" s="171" t="s">
        <v>449</v>
      </c>
      <c r="B9" s="241" t="s">
        <v>450</v>
      </c>
      <c r="C9" s="24"/>
      <c r="D9" s="25" t="s">
        <v>25</v>
      </c>
      <c r="E9" s="26">
        <v>50</v>
      </c>
      <c r="F9" s="26">
        <v>1</v>
      </c>
      <c r="G9" s="247"/>
      <c r="H9" s="175">
        <v>0.08</v>
      </c>
      <c r="I9" s="15">
        <f t="shared" si="0"/>
        <v>0</v>
      </c>
      <c r="J9" s="15">
        <f t="shared" si="1"/>
        <v>0</v>
      </c>
      <c r="K9" s="176"/>
    </row>
    <row r="10" spans="1:11" s="68" customFormat="1" ht="30" customHeight="1">
      <c r="A10" s="171" t="s">
        <v>451</v>
      </c>
      <c r="B10" s="241" t="s">
        <v>452</v>
      </c>
      <c r="C10" s="24"/>
      <c r="D10" s="25" t="s">
        <v>19</v>
      </c>
      <c r="E10" s="26">
        <v>100</v>
      </c>
      <c r="F10" s="26">
        <v>1</v>
      </c>
      <c r="G10" s="247"/>
      <c r="H10" s="175">
        <v>0.08</v>
      </c>
      <c r="I10" s="15">
        <f t="shared" si="0"/>
        <v>0</v>
      </c>
      <c r="J10" s="15">
        <f t="shared" si="1"/>
        <v>0</v>
      </c>
      <c r="K10" s="176"/>
    </row>
    <row r="11" spans="1:11" s="68" customFormat="1" ht="103.5" customHeight="1">
      <c r="A11" s="171" t="s">
        <v>453</v>
      </c>
      <c r="B11" s="241" t="s">
        <v>454</v>
      </c>
      <c r="C11" s="24"/>
      <c r="D11" s="25" t="s">
        <v>22</v>
      </c>
      <c r="E11" s="26">
        <v>1</v>
      </c>
      <c r="F11" s="26">
        <v>100</v>
      </c>
      <c r="G11" s="247"/>
      <c r="H11" s="175">
        <v>0.08</v>
      </c>
      <c r="I11" s="15">
        <f t="shared" si="0"/>
        <v>0</v>
      </c>
      <c r="J11" s="15">
        <f t="shared" si="1"/>
        <v>0</v>
      </c>
      <c r="K11" s="176"/>
    </row>
    <row r="12" spans="1:11" s="68" customFormat="1" ht="54.75" customHeight="1">
      <c r="A12" s="171" t="s">
        <v>455</v>
      </c>
      <c r="B12" s="241" t="s">
        <v>456</v>
      </c>
      <c r="C12" s="24"/>
      <c r="D12" s="25" t="s">
        <v>22</v>
      </c>
      <c r="E12" s="26">
        <v>90</v>
      </c>
      <c r="F12" s="26">
        <v>1000</v>
      </c>
      <c r="G12" s="247"/>
      <c r="H12" s="175">
        <v>0.08</v>
      </c>
      <c r="I12" s="15">
        <f t="shared" si="0"/>
        <v>0</v>
      </c>
      <c r="J12" s="15">
        <f t="shared" si="1"/>
        <v>0</v>
      </c>
      <c r="K12" s="176"/>
    </row>
    <row r="13" spans="1:11" s="68" customFormat="1" ht="30" customHeight="1">
      <c r="A13" s="171" t="s">
        <v>457</v>
      </c>
      <c r="B13" s="241" t="s">
        <v>458</v>
      </c>
      <c r="C13" s="24"/>
      <c r="D13" s="25" t="s">
        <v>22</v>
      </c>
      <c r="E13" s="26">
        <v>1000</v>
      </c>
      <c r="F13" s="26">
        <v>5</v>
      </c>
      <c r="G13" s="247"/>
      <c r="H13" s="175">
        <v>0.08</v>
      </c>
      <c r="I13" s="15">
        <f t="shared" si="0"/>
        <v>0</v>
      </c>
      <c r="J13" s="15">
        <f t="shared" si="1"/>
        <v>0</v>
      </c>
      <c r="K13" s="176"/>
    </row>
    <row r="14" spans="1:11" s="68" customFormat="1" ht="30" customHeight="1">
      <c r="A14" s="171" t="s">
        <v>459</v>
      </c>
      <c r="B14" s="241" t="s">
        <v>460</v>
      </c>
      <c r="C14" s="24"/>
      <c r="D14" s="25" t="s">
        <v>22</v>
      </c>
      <c r="E14" s="26">
        <v>10</v>
      </c>
      <c r="F14" s="26">
        <v>3</v>
      </c>
      <c r="G14" s="247"/>
      <c r="H14" s="175">
        <v>0.08</v>
      </c>
      <c r="I14" s="15">
        <f t="shared" si="0"/>
        <v>0</v>
      </c>
      <c r="J14" s="15">
        <f t="shared" si="1"/>
        <v>0</v>
      </c>
      <c r="K14" s="176"/>
    </row>
    <row r="15" spans="1:11" s="68" customFormat="1" ht="45.75" customHeight="1">
      <c r="A15" s="171" t="s">
        <v>461</v>
      </c>
      <c r="B15" s="241" t="s">
        <v>462</v>
      </c>
      <c r="C15" s="24"/>
      <c r="D15" s="25" t="s">
        <v>22</v>
      </c>
      <c r="E15" s="26">
        <v>90</v>
      </c>
      <c r="F15" s="26">
        <v>100</v>
      </c>
      <c r="G15" s="247"/>
      <c r="H15" s="175">
        <v>0.08</v>
      </c>
      <c r="I15" s="15">
        <f t="shared" si="0"/>
        <v>0</v>
      </c>
      <c r="J15" s="15">
        <f t="shared" si="1"/>
        <v>0</v>
      </c>
      <c r="K15" s="176"/>
    </row>
    <row r="16" spans="1:11" ht="30" customHeight="1">
      <c r="A16" s="171" t="s">
        <v>463</v>
      </c>
      <c r="B16" s="241" t="s">
        <v>464</v>
      </c>
      <c r="C16" s="24"/>
      <c r="D16" s="25" t="s">
        <v>25</v>
      </c>
      <c r="E16" s="26">
        <v>100</v>
      </c>
      <c r="F16" s="26">
        <v>1</v>
      </c>
      <c r="G16" s="247"/>
      <c r="H16" s="175">
        <v>0.08</v>
      </c>
      <c r="I16" s="15">
        <f t="shared" si="0"/>
        <v>0</v>
      </c>
      <c r="J16" s="15">
        <f t="shared" si="1"/>
        <v>0</v>
      </c>
      <c r="K16" s="28"/>
    </row>
    <row r="17" spans="1:11" ht="30" customHeight="1">
      <c r="A17" s="171" t="s">
        <v>465</v>
      </c>
      <c r="B17" s="241" t="s">
        <v>466</v>
      </c>
      <c r="C17" s="24"/>
      <c r="D17" s="25" t="s">
        <v>25</v>
      </c>
      <c r="E17" s="26">
        <v>50</v>
      </c>
      <c r="F17" s="26">
        <v>1</v>
      </c>
      <c r="G17" s="247"/>
      <c r="H17" s="175">
        <v>0.08</v>
      </c>
      <c r="I17" s="15">
        <f t="shared" si="0"/>
        <v>0</v>
      </c>
      <c r="J17" s="15">
        <f t="shared" si="1"/>
        <v>0</v>
      </c>
      <c r="K17" s="28"/>
    </row>
    <row r="18" spans="1:11" s="178" customFormat="1" ht="30" customHeight="1">
      <c r="A18" s="171" t="s">
        <v>467</v>
      </c>
      <c r="B18" s="241" t="s">
        <v>468</v>
      </c>
      <c r="C18" s="24"/>
      <c r="D18" s="25" t="s">
        <v>25</v>
      </c>
      <c r="E18" s="26">
        <v>20</v>
      </c>
      <c r="F18" s="26">
        <v>1</v>
      </c>
      <c r="G18" s="247"/>
      <c r="H18" s="175">
        <v>0.08</v>
      </c>
      <c r="I18" s="15">
        <f t="shared" si="0"/>
        <v>0</v>
      </c>
      <c r="J18" s="15">
        <f t="shared" si="1"/>
        <v>0</v>
      </c>
      <c r="K18" s="177"/>
    </row>
    <row r="19" spans="1:11" ht="30" customHeight="1">
      <c r="A19" s="171" t="s">
        <v>469</v>
      </c>
      <c r="B19" s="241" t="s">
        <v>470</v>
      </c>
      <c r="C19" s="24"/>
      <c r="D19" s="25" t="s">
        <v>25</v>
      </c>
      <c r="E19" s="26">
        <v>20</v>
      </c>
      <c r="F19" s="26">
        <v>1</v>
      </c>
      <c r="G19" s="247"/>
      <c r="H19" s="175">
        <v>0.08</v>
      </c>
      <c r="I19" s="15">
        <f t="shared" si="0"/>
        <v>0</v>
      </c>
      <c r="J19" s="15">
        <f t="shared" si="1"/>
        <v>0</v>
      </c>
      <c r="K19" s="28"/>
    </row>
    <row r="20" spans="1:11" ht="51" customHeight="1">
      <c r="A20" s="171" t="s">
        <v>471</v>
      </c>
      <c r="B20" s="241" t="s">
        <v>472</v>
      </c>
      <c r="C20" s="24"/>
      <c r="D20" s="25" t="s">
        <v>25</v>
      </c>
      <c r="E20" s="26">
        <v>800</v>
      </c>
      <c r="F20" s="26">
        <v>1</v>
      </c>
      <c r="G20" s="247"/>
      <c r="H20" s="175">
        <v>0.08</v>
      </c>
      <c r="I20" s="15">
        <f t="shared" si="0"/>
        <v>0</v>
      </c>
      <c r="J20" s="15">
        <f t="shared" si="1"/>
        <v>0</v>
      </c>
      <c r="K20" s="28"/>
    </row>
    <row r="21" spans="1:11" ht="251.25" customHeight="1">
      <c r="A21" s="171" t="s">
        <v>473</v>
      </c>
      <c r="B21" s="242" t="s">
        <v>474</v>
      </c>
      <c r="C21" s="24"/>
      <c r="D21" s="25" t="s">
        <v>22</v>
      </c>
      <c r="E21" s="26">
        <v>1</v>
      </c>
      <c r="F21" s="26">
        <v>30</v>
      </c>
      <c r="G21" s="247"/>
      <c r="H21" s="175">
        <v>0.08</v>
      </c>
      <c r="I21" s="15">
        <f t="shared" si="0"/>
        <v>0</v>
      </c>
      <c r="J21" s="15">
        <f t="shared" si="1"/>
        <v>0</v>
      </c>
      <c r="K21" s="28"/>
    </row>
    <row r="22" spans="1:11" ht="63.75" customHeight="1">
      <c r="A22" s="171" t="s">
        <v>475</v>
      </c>
      <c r="B22" s="222" t="s">
        <v>476</v>
      </c>
      <c r="C22" s="179"/>
      <c r="D22" s="25" t="s">
        <v>25</v>
      </c>
      <c r="E22" s="26">
        <v>10</v>
      </c>
      <c r="F22" s="26">
        <v>1</v>
      </c>
      <c r="G22" s="247"/>
      <c r="H22" s="175">
        <v>0.08</v>
      </c>
      <c r="I22" s="15">
        <f t="shared" si="0"/>
        <v>0</v>
      </c>
      <c r="J22" s="15">
        <f t="shared" si="1"/>
        <v>0</v>
      </c>
      <c r="K22" s="28"/>
    </row>
    <row r="23" spans="1:11" ht="62.25" customHeight="1">
      <c r="A23" s="223" t="s">
        <v>477</v>
      </c>
      <c r="B23" s="243" t="s">
        <v>478</v>
      </c>
      <c r="C23" s="239"/>
      <c r="D23" s="25" t="s">
        <v>25</v>
      </c>
      <c r="E23" s="26">
        <v>10</v>
      </c>
      <c r="F23" s="26">
        <v>1</v>
      </c>
      <c r="G23" s="247"/>
      <c r="H23" s="175">
        <v>0.08</v>
      </c>
      <c r="I23" s="15">
        <f t="shared" si="0"/>
        <v>0</v>
      </c>
      <c r="J23" s="15">
        <f t="shared" si="1"/>
        <v>0</v>
      </c>
      <c r="K23" s="28"/>
    </row>
    <row r="24" spans="1:11" ht="270" customHeight="1">
      <c r="A24" s="171" t="s">
        <v>479</v>
      </c>
      <c r="B24" s="240" t="s">
        <v>480</v>
      </c>
      <c r="C24" s="179"/>
      <c r="D24" s="25" t="s">
        <v>25</v>
      </c>
      <c r="E24" s="26">
        <v>10</v>
      </c>
      <c r="F24" s="26">
        <v>1</v>
      </c>
      <c r="G24" s="247"/>
      <c r="H24" s="175">
        <v>0.08</v>
      </c>
      <c r="I24" s="15">
        <f t="shared" si="0"/>
        <v>0</v>
      </c>
      <c r="J24" s="15">
        <f t="shared" si="1"/>
        <v>0</v>
      </c>
      <c r="K24" s="28"/>
    </row>
    <row r="25" spans="1:11" ht="257.25" customHeight="1">
      <c r="A25" s="171" t="s">
        <v>481</v>
      </c>
      <c r="B25" s="180" t="s">
        <v>482</v>
      </c>
      <c r="C25" s="179"/>
      <c r="D25" s="25" t="s">
        <v>25</v>
      </c>
      <c r="E25" s="26">
        <v>10</v>
      </c>
      <c r="F25" s="26">
        <v>1</v>
      </c>
      <c r="G25" s="247"/>
      <c r="H25" s="175">
        <v>0.08</v>
      </c>
      <c r="I25" s="15">
        <f t="shared" si="0"/>
        <v>0</v>
      </c>
      <c r="J25" s="15">
        <f t="shared" si="1"/>
        <v>0</v>
      </c>
      <c r="K25" s="28"/>
    </row>
    <row r="26" spans="1:11" ht="156" customHeight="1">
      <c r="A26" s="171" t="s">
        <v>483</v>
      </c>
      <c r="B26" s="244" t="s">
        <v>484</v>
      </c>
      <c r="C26" s="181"/>
      <c r="D26" s="25" t="s">
        <v>25</v>
      </c>
      <c r="E26" s="26">
        <v>10</v>
      </c>
      <c r="F26" s="26">
        <v>1</v>
      </c>
      <c r="G26" s="247"/>
      <c r="H26" s="175">
        <v>0.08</v>
      </c>
      <c r="I26" s="15">
        <f t="shared" si="0"/>
        <v>0</v>
      </c>
      <c r="J26" s="15">
        <f t="shared" si="1"/>
        <v>0</v>
      </c>
      <c r="K26" s="28"/>
    </row>
    <row r="27" spans="1:11" ht="33.75" customHeight="1">
      <c r="A27" s="171" t="s">
        <v>485</v>
      </c>
      <c r="B27" s="241" t="s">
        <v>486</v>
      </c>
      <c r="C27" s="24"/>
      <c r="D27" s="25" t="s">
        <v>25</v>
      </c>
      <c r="E27" s="26">
        <v>1000</v>
      </c>
      <c r="F27" s="26">
        <v>1</v>
      </c>
      <c r="G27" s="247"/>
      <c r="H27" s="175">
        <v>0.08</v>
      </c>
      <c r="I27" s="15">
        <f t="shared" si="0"/>
        <v>0</v>
      </c>
      <c r="J27" s="15">
        <f t="shared" si="1"/>
        <v>0</v>
      </c>
      <c r="K27" s="28"/>
    </row>
    <row r="28" spans="1:11" ht="30" customHeight="1">
      <c r="A28" s="171" t="s">
        <v>487</v>
      </c>
      <c r="B28" s="241" t="s">
        <v>488</v>
      </c>
      <c r="C28" s="24"/>
      <c r="D28" s="25" t="s">
        <v>25</v>
      </c>
      <c r="E28" s="26">
        <v>1600</v>
      </c>
      <c r="F28" s="26">
        <v>1</v>
      </c>
      <c r="G28" s="247"/>
      <c r="H28" s="175">
        <v>0.08</v>
      </c>
      <c r="I28" s="15">
        <f t="shared" si="0"/>
        <v>0</v>
      </c>
      <c r="J28" s="15">
        <f t="shared" si="1"/>
        <v>0</v>
      </c>
      <c r="K28" s="28"/>
    </row>
    <row r="29" spans="1:11" ht="63" customHeight="1">
      <c r="A29" s="171" t="s">
        <v>489</v>
      </c>
      <c r="B29" s="241" t="s">
        <v>490</v>
      </c>
      <c r="C29" s="24"/>
      <c r="D29" s="25" t="s">
        <v>25</v>
      </c>
      <c r="E29" s="26">
        <v>20</v>
      </c>
      <c r="F29" s="26">
        <v>1</v>
      </c>
      <c r="G29" s="247"/>
      <c r="H29" s="175">
        <v>0.08</v>
      </c>
      <c r="I29" s="15">
        <f t="shared" si="0"/>
        <v>0</v>
      </c>
      <c r="J29" s="15">
        <f t="shared" si="1"/>
        <v>0</v>
      </c>
      <c r="K29" s="28"/>
    </row>
    <row r="30" spans="1:11" ht="30" customHeight="1">
      <c r="A30" s="171" t="s">
        <v>491</v>
      </c>
      <c r="B30" s="241" t="s">
        <v>492</v>
      </c>
      <c r="C30" s="24"/>
      <c r="D30" s="25" t="s">
        <v>316</v>
      </c>
      <c r="E30" s="26">
        <v>80</v>
      </c>
      <c r="F30" s="26">
        <v>1</v>
      </c>
      <c r="G30" s="247"/>
      <c r="H30" s="175">
        <v>0.08</v>
      </c>
      <c r="I30" s="15">
        <f t="shared" si="0"/>
        <v>0</v>
      </c>
      <c r="J30" s="15">
        <f t="shared" si="1"/>
        <v>0</v>
      </c>
      <c r="K30" s="28"/>
    </row>
    <row r="31" spans="1:11" ht="30" customHeight="1">
      <c r="A31" s="171" t="s">
        <v>493</v>
      </c>
      <c r="B31" s="179" t="s">
        <v>494</v>
      </c>
      <c r="C31" s="179"/>
      <c r="D31" s="25" t="s">
        <v>25</v>
      </c>
      <c r="E31" s="26">
        <v>5</v>
      </c>
      <c r="F31" s="26">
        <v>1</v>
      </c>
      <c r="G31" s="247"/>
      <c r="H31" s="175">
        <v>0.08</v>
      </c>
      <c r="I31" s="15">
        <f t="shared" si="0"/>
        <v>0</v>
      </c>
      <c r="J31" s="15">
        <f t="shared" si="1"/>
        <v>0</v>
      </c>
      <c r="K31" s="28"/>
    </row>
    <row r="32" spans="1:11" ht="60" customHeight="1">
      <c r="A32" s="171" t="s">
        <v>495</v>
      </c>
      <c r="B32" s="241" t="s">
        <v>496</v>
      </c>
      <c r="C32" s="24"/>
      <c r="D32" s="25" t="s">
        <v>316</v>
      </c>
      <c r="E32" s="26">
        <v>20</v>
      </c>
      <c r="F32" s="26">
        <v>1</v>
      </c>
      <c r="G32" s="247"/>
      <c r="H32" s="175">
        <v>0.08</v>
      </c>
      <c r="I32" s="15">
        <f t="shared" si="0"/>
        <v>0</v>
      </c>
      <c r="J32" s="15">
        <f t="shared" si="1"/>
        <v>0</v>
      </c>
      <c r="K32" s="28"/>
    </row>
    <row r="33" spans="1:11" ht="88.5" customHeight="1">
      <c r="A33" s="171" t="s">
        <v>497</v>
      </c>
      <c r="B33" s="245" t="s">
        <v>498</v>
      </c>
      <c r="C33" s="24"/>
      <c r="D33" s="25" t="s">
        <v>25</v>
      </c>
      <c r="E33" s="26">
        <v>5</v>
      </c>
      <c r="F33" s="26">
        <v>1</v>
      </c>
      <c r="G33" s="247"/>
      <c r="H33" s="175">
        <v>0.08</v>
      </c>
      <c r="I33" s="15">
        <f t="shared" si="0"/>
        <v>0</v>
      </c>
      <c r="J33" s="15">
        <f t="shared" si="1"/>
        <v>0</v>
      </c>
      <c r="K33" s="28"/>
    </row>
    <row r="34" spans="1:11" ht="47.25" customHeight="1">
      <c r="A34" s="171" t="s">
        <v>499</v>
      </c>
      <c r="B34" s="241" t="s">
        <v>500</v>
      </c>
      <c r="C34" s="24"/>
      <c r="D34" s="25" t="s">
        <v>25</v>
      </c>
      <c r="E34" s="26">
        <v>50</v>
      </c>
      <c r="F34" s="26" t="s">
        <v>501</v>
      </c>
      <c r="G34" s="247"/>
      <c r="H34" s="175">
        <v>0.08</v>
      </c>
      <c r="I34" s="15">
        <f t="shared" si="0"/>
        <v>0</v>
      </c>
      <c r="J34" s="15">
        <f t="shared" si="1"/>
        <v>0</v>
      </c>
      <c r="K34" s="28"/>
    </row>
    <row r="35" spans="1:11" ht="34.5" customHeight="1">
      <c r="A35" s="171" t="s">
        <v>502</v>
      </c>
      <c r="B35" s="246" t="s">
        <v>503</v>
      </c>
      <c r="C35" s="182"/>
      <c r="D35" s="183" t="s">
        <v>22</v>
      </c>
      <c r="E35" s="184">
        <v>19</v>
      </c>
      <c r="F35" s="184" t="s">
        <v>504</v>
      </c>
      <c r="G35" s="248"/>
      <c r="H35" s="175">
        <v>0.08</v>
      </c>
      <c r="I35" s="15">
        <f t="shared" si="0"/>
        <v>0</v>
      </c>
      <c r="J35" s="15">
        <f t="shared" si="1"/>
        <v>0</v>
      </c>
      <c r="K35" s="28"/>
    </row>
    <row r="36" spans="1:11" ht="34.5" customHeight="1">
      <c r="A36" s="171" t="s">
        <v>505</v>
      </c>
      <c r="B36" s="241" t="s">
        <v>506</v>
      </c>
      <c r="C36" s="24"/>
      <c r="D36" s="25" t="s">
        <v>22</v>
      </c>
      <c r="E36" s="26">
        <v>2</v>
      </c>
      <c r="F36" s="26" t="s">
        <v>507</v>
      </c>
      <c r="G36" s="247"/>
      <c r="H36" s="175">
        <v>0.08</v>
      </c>
      <c r="I36" s="15">
        <f t="shared" si="0"/>
        <v>0</v>
      </c>
      <c r="J36" s="15">
        <f t="shared" si="1"/>
        <v>0</v>
      </c>
      <c r="K36" s="28"/>
    </row>
    <row r="37" spans="1:10" ht="30" customHeight="1">
      <c r="A37" s="262" t="s">
        <v>508</v>
      </c>
      <c r="B37" s="262"/>
      <c r="C37" s="262"/>
      <c r="D37" s="262"/>
      <c r="E37" s="262"/>
      <c r="F37" s="262"/>
      <c r="G37" s="262"/>
      <c r="H37" s="262"/>
      <c r="I37" s="185">
        <f>SUM(I6:I36)</f>
        <v>0</v>
      </c>
      <c r="J37" s="186">
        <f>SUM(J6:J36)</f>
        <v>0</v>
      </c>
    </row>
    <row r="38" spans="1:10" ht="29.25" customHeight="1">
      <c r="A38" s="187"/>
      <c r="B38" s="274"/>
      <c r="C38" s="274"/>
      <c r="D38" s="274"/>
      <c r="E38" s="274"/>
      <c r="F38" s="187"/>
      <c r="G38" s="187"/>
      <c r="H38" s="188"/>
      <c r="I38" s="189"/>
      <c r="J38" s="190"/>
    </row>
    <row r="39" spans="1:9" ht="22.5" customHeight="1">
      <c r="A39" s="68"/>
      <c r="B39" s="44" t="s">
        <v>509</v>
      </c>
      <c r="D39" s="68"/>
      <c r="H39" s="68"/>
      <c r="I39" s="191" t="s">
        <v>510</v>
      </c>
    </row>
    <row r="40" spans="1:9" ht="12.75">
      <c r="A40" s="68"/>
      <c r="I40" s="29" t="s">
        <v>219</v>
      </c>
    </row>
  </sheetData>
  <sheetProtection selectLockedCells="1" selectUnlockedCells="1"/>
  <mergeCells count="2">
    <mergeCell ref="A37:H37"/>
    <mergeCell ref="B38:E38"/>
  </mergeCells>
  <printOptions/>
  <pageMargins left="0.5902777777777778" right="0.5902777777777778" top="0.39375" bottom="0.5902777777777778" header="0.5118055555555555" footer="0.5118055555555555"/>
  <pageSetup fitToHeight="4" fitToWidth="1" horizontalDpi="300" verticalDpi="300" orientation="landscape" paperSize="9" scale="78" r:id="rId1"/>
</worksheet>
</file>

<file path=xl/worksheets/sheet16.xml><?xml version="1.0" encoding="utf-8"?>
<worksheet xmlns="http://schemas.openxmlformats.org/spreadsheetml/2006/main" xmlns:r="http://schemas.openxmlformats.org/officeDocument/2006/relationships">
  <sheetPr>
    <pageSetUpPr fitToPage="1"/>
  </sheetPr>
  <dimension ref="A1:K11"/>
  <sheetViews>
    <sheetView zoomScalePageLayoutView="0" workbookViewId="0" topLeftCell="A3">
      <selection activeCell="G6" sqref="G6:G7"/>
    </sheetView>
  </sheetViews>
  <sheetFormatPr defaultColWidth="8.796875" defaultRowHeight="14.25"/>
  <cols>
    <col min="1" max="1" width="4.3984375" style="29" customWidth="1"/>
    <col min="2" max="2" width="47.59765625" style="29" customWidth="1"/>
    <col min="3" max="3" width="29.5" style="29" customWidth="1"/>
    <col min="4" max="4" width="6" style="29" customWidth="1"/>
    <col min="5" max="6" width="9.09765625" style="29" customWidth="1"/>
    <col min="7" max="7" width="8.8984375" style="29" customWidth="1"/>
    <col min="8" max="8" width="5.69921875" style="29" customWidth="1"/>
    <col min="9" max="9" width="12.19921875" style="29" customWidth="1"/>
    <col min="10" max="10" width="12.69921875" style="29" customWidth="1"/>
    <col min="11" max="11" width="15.8984375" style="29" customWidth="1"/>
    <col min="12" max="16384" width="9" style="29" customWidth="1"/>
  </cols>
  <sheetData>
    <row r="1" spans="1:3" s="5" customFormat="1" ht="21" customHeight="1">
      <c r="A1" s="6" t="s">
        <v>3</v>
      </c>
      <c r="B1" s="6"/>
      <c r="C1" s="7"/>
    </row>
    <row r="2" spans="1:3" s="5" customFormat="1" ht="24.75" customHeight="1">
      <c r="A2" s="6" t="s">
        <v>331</v>
      </c>
      <c r="B2" s="6"/>
      <c r="C2" s="7"/>
    </row>
    <row r="3" spans="1:3" s="5" customFormat="1" ht="30" customHeight="1">
      <c r="A3" s="6" t="s">
        <v>511</v>
      </c>
      <c r="B3" s="6"/>
      <c r="C3" s="7"/>
    </row>
    <row r="4" spans="1:11" ht="51">
      <c r="A4" s="171" t="s">
        <v>6</v>
      </c>
      <c r="B4" s="171" t="s">
        <v>439</v>
      </c>
      <c r="C4" s="171" t="s">
        <v>440</v>
      </c>
      <c r="D4" s="25" t="s">
        <v>441</v>
      </c>
      <c r="E4" s="25" t="s">
        <v>442</v>
      </c>
      <c r="F4" s="25" t="s">
        <v>204</v>
      </c>
      <c r="G4" s="25" t="s">
        <v>432</v>
      </c>
      <c r="H4" s="25" t="s">
        <v>13</v>
      </c>
      <c r="I4" s="8" t="s">
        <v>14</v>
      </c>
      <c r="J4" s="8" t="s">
        <v>15</v>
      </c>
      <c r="K4" s="172" t="s">
        <v>16</v>
      </c>
    </row>
    <row r="5" spans="1:11" ht="12.75">
      <c r="A5" s="171">
        <v>1</v>
      </c>
      <c r="B5" s="171">
        <v>2</v>
      </c>
      <c r="C5" s="171">
        <v>2</v>
      </c>
      <c r="D5" s="25">
        <v>3</v>
      </c>
      <c r="E5" s="173">
        <v>4</v>
      </c>
      <c r="F5" s="173">
        <v>5</v>
      </c>
      <c r="G5" s="173">
        <v>7</v>
      </c>
      <c r="H5" s="174">
        <v>8</v>
      </c>
      <c r="I5" s="8">
        <v>9</v>
      </c>
      <c r="J5" s="8">
        <v>10</v>
      </c>
      <c r="K5" s="28"/>
    </row>
    <row r="6" spans="1:11" ht="242.25" customHeight="1">
      <c r="A6" s="171" t="s">
        <v>512</v>
      </c>
      <c r="B6" s="249" t="s">
        <v>513</v>
      </c>
      <c r="C6" s="171"/>
      <c r="D6" s="251" t="s">
        <v>22</v>
      </c>
      <c r="E6" s="252">
        <v>40</v>
      </c>
      <c r="F6" s="252">
        <v>30</v>
      </c>
      <c r="G6" s="252"/>
      <c r="H6" s="253">
        <v>0.08</v>
      </c>
      <c r="I6" s="15">
        <f>ROUND((E6*G6),2)</f>
        <v>0</v>
      </c>
      <c r="J6" s="15">
        <f>ROUND((I6+(I6*H6)),2)</f>
        <v>0</v>
      </c>
      <c r="K6" s="28"/>
    </row>
    <row r="7" spans="1:11" ht="252" customHeight="1">
      <c r="A7" s="223" t="s">
        <v>514</v>
      </c>
      <c r="B7" s="250" t="s">
        <v>515</v>
      </c>
      <c r="C7" s="224"/>
      <c r="D7" s="251" t="s">
        <v>22</v>
      </c>
      <c r="E7" s="254">
        <v>5</v>
      </c>
      <c r="F7" s="254">
        <v>30</v>
      </c>
      <c r="G7" s="255"/>
      <c r="H7" s="253">
        <v>0.08</v>
      </c>
      <c r="I7" s="15">
        <f>ROUND((E7*G7),2)</f>
        <v>0</v>
      </c>
      <c r="J7" s="15">
        <f>ROUND((I7+(I7*H7)),2)</f>
        <v>0</v>
      </c>
      <c r="K7" s="28"/>
    </row>
    <row r="8" spans="1:10" ht="30" customHeight="1">
      <c r="A8" s="262" t="s">
        <v>516</v>
      </c>
      <c r="B8" s="275"/>
      <c r="C8" s="262"/>
      <c r="D8" s="262"/>
      <c r="E8" s="262"/>
      <c r="F8" s="262"/>
      <c r="G8" s="262"/>
      <c r="H8" s="262"/>
      <c r="I8" s="185">
        <f>SUM(I6:I7)</f>
        <v>0</v>
      </c>
      <c r="J8" s="192">
        <f>SUM(J6:J7)</f>
        <v>0</v>
      </c>
    </row>
    <row r="9" spans="1:10" ht="29.25" customHeight="1">
      <c r="A9" s="187"/>
      <c r="B9" s="274"/>
      <c r="C9" s="274"/>
      <c r="D9" s="274"/>
      <c r="E9" s="274"/>
      <c r="F9" s="187"/>
      <c r="G9" s="187"/>
      <c r="H9" s="188"/>
      <c r="I9" s="189"/>
      <c r="J9" s="190"/>
    </row>
    <row r="10" spans="1:9" ht="22.5" customHeight="1">
      <c r="A10" s="68"/>
      <c r="B10" s="44"/>
      <c r="D10" s="68"/>
      <c r="H10" s="68"/>
      <c r="I10" s="191" t="s">
        <v>510</v>
      </c>
    </row>
    <row r="11" spans="1:9" ht="12.75">
      <c r="A11" s="68"/>
      <c r="I11" s="29" t="s">
        <v>219</v>
      </c>
    </row>
  </sheetData>
  <sheetProtection selectLockedCells="1" selectUnlockedCells="1"/>
  <mergeCells count="2">
    <mergeCell ref="A8:H8"/>
    <mergeCell ref="B9:E9"/>
  </mergeCells>
  <printOptions/>
  <pageMargins left="0.5905511811023623" right="0.5905511811023623" top="0.3937007874015748" bottom="0.5905511811023623" header="0.5118110236220472" footer="0.5118110236220472"/>
  <pageSetup fitToWidth="3" fitToHeight="1" horizontalDpi="300" verticalDpi="300" orientation="landscape" paperSize="9" scale="72" r:id="rId1"/>
</worksheet>
</file>

<file path=xl/worksheets/sheet17.xml><?xml version="1.0" encoding="utf-8"?>
<worksheet xmlns="http://schemas.openxmlformats.org/spreadsheetml/2006/main" xmlns:r="http://schemas.openxmlformats.org/officeDocument/2006/relationships">
  <sheetPr>
    <pageSetUpPr fitToPage="1"/>
  </sheetPr>
  <dimension ref="A1:K13"/>
  <sheetViews>
    <sheetView zoomScalePageLayoutView="0" workbookViewId="0" topLeftCell="A1">
      <selection activeCell="G6" sqref="G6:G9"/>
    </sheetView>
  </sheetViews>
  <sheetFormatPr defaultColWidth="8.796875" defaultRowHeight="14.25"/>
  <cols>
    <col min="1" max="1" width="4.3984375" style="29" customWidth="1"/>
    <col min="2" max="2" width="31.3984375" style="29" customWidth="1"/>
    <col min="3" max="3" width="29.5" style="29" customWidth="1"/>
    <col min="4" max="4" width="6" style="29" customWidth="1"/>
    <col min="5" max="6" width="9.09765625" style="29" customWidth="1"/>
    <col min="7" max="7" width="9.19921875" style="29" customWidth="1"/>
    <col min="8" max="8" width="5.69921875" style="29" customWidth="1"/>
    <col min="9" max="9" width="12.19921875" style="29" customWidth="1"/>
    <col min="10" max="10" width="12.69921875" style="29" customWidth="1"/>
    <col min="11" max="11" width="15.8984375" style="29" customWidth="1"/>
    <col min="12" max="16384" width="9" style="29" customWidth="1"/>
  </cols>
  <sheetData>
    <row r="1" spans="1:3" s="5" customFormat="1" ht="21" customHeight="1">
      <c r="A1" s="6" t="s">
        <v>3</v>
      </c>
      <c r="B1" s="6"/>
      <c r="C1" s="7"/>
    </row>
    <row r="2" spans="1:3" s="5" customFormat="1" ht="24.75" customHeight="1">
      <c r="A2" s="6" t="s">
        <v>331</v>
      </c>
      <c r="B2" s="6"/>
      <c r="C2" s="7"/>
    </row>
    <row r="3" spans="1:3" s="5" customFormat="1" ht="30" customHeight="1">
      <c r="A3" s="6" t="s">
        <v>517</v>
      </c>
      <c r="B3" s="6"/>
      <c r="C3" s="7"/>
    </row>
    <row r="4" spans="1:11" ht="45">
      <c r="A4" s="171" t="s">
        <v>6</v>
      </c>
      <c r="B4" s="171" t="s">
        <v>7</v>
      </c>
      <c r="C4" s="171" t="s">
        <v>440</v>
      </c>
      <c r="D4" s="25" t="s">
        <v>441</v>
      </c>
      <c r="E4" s="25" t="s">
        <v>518</v>
      </c>
      <c r="F4" s="25" t="s">
        <v>204</v>
      </c>
      <c r="G4" s="8" t="s">
        <v>591</v>
      </c>
      <c r="H4" s="25" t="s">
        <v>13</v>
      </c>
      <c r="I4" s="8" t="s">
        <v>14</v>
      </c>
      <c r="J4" s="8" t="s">
        <v>15</v>
      </c>
      <c r="K4" s="172" t="s">
        <v>16</v>
      </c>
    </row>
    <row r="5" spans="1:11" ht="12.75">
      <c r="A5" s="171">
        <v>1</v>
      </c>
      <c r="B5" s="171">
        <v>2</v>
      </c>
      <c r="C5" s="171">
        <v>2</v>
      </c>
      <c r="D5" s="25">
        <v>3</v>
      </c>
      <c r="E5" s="173">
        <v>4</v>
      </c>
      <c r="F5" s="173">
        <v>5</v>
      </c>
      <c r="G5" s="173">
        <v>7</v>
      </c>
      <c r="H5" s="174">
        <v>8</v>
      </c>
      <c r="I5" s="8">
        <v>9</v>
      </c>
      <c r="J5" s="8">
        <v>10</v>
      </c>
      <c r="K5" s="28"/>
    </row>
    <row r="6" spans="1:11" s="68" customFormat="1" ht="33" customHeight="1">
      <c r="A6" s="171" t="s">
        <v>519</v>
      </c>
      <c r="B6" s="24" t="s">
        <v>520</v>
      </c>
      <c r="C6" s="24"/>
      <c r="D6" s="25" t="s">
        <v>521</v>
      </c>
      <c r="E6" s="26">
        <v>3</v>
      </c>
      <c r="F6" s="26">
        <v>25</v>
      </c>
      <c r="G6" s="247"/>
      <c r="H6" s="175">
        <v>0.08</v>
      </c>
      <c r="I6" s="15">
        <f>ROUND((E6*G6),2)</f>
        <v>0</v>
      </c>
      <c r="J6" s="15">
        <f>ROUND((I6+(I6*H6)),2)</f>
        <v>0</v>
      </c>
      <c r="K6" s="176"/>
    </row>
    <row r="7" spans="1:11" s="68" customFormat="1" ht="35.25" customHeight="1">
      <c r="A7" s="171" t="s">
        <v>522</v>
      </c>
      <c r="B7" s="24" t="s">
        <v>523</v>
      </c>
      <c r="C7" s="24"/>
      <c r="D7" s="25" t="s">
        <v>441</v>
      </c>
      <c r="E7" s="26">
        <v>1</v>
      </c>
      <c r="F7" s="26">
        <v>250</v>
      </c>
      <c r="G7" s="247"/>
      <c r="H7" s="175">
        <v>0.08</v>
      </c>
      <c r="I7" s="15">
        <f>ROUND((E7*G7),2)</f>
        <v>0</v>
      </c>
      <c r="J7" s="15">
        <f>ROUND((I7+(I7*H7)),2)</f>
        <v>0</v>
      </c>
      <c r="K7" s="176"/>
    </row>
    <row r="8" spans="1:11" s="68" customFormat="1" ht="30" customHeight="1">
      <c r="A8" s="171" t="s">
        <v>524</v>
      </c>
      <c r="B8" s="24" t="s">
        <v>525</v>
      </c>
      <c r="C8" s="24"/>
      <c r="D8" s="25" t="s">
        <v>25</v>
      </c>
      <c r="E8" s="26">
        <v>1</v>
      </c>
      <c r="F8" s="26">
        <v>1</v>
      </c>
      <c r="G8" s="247"/>
      <c r="H8" s="175">
        <v>0.08</v>
      </c>
      <c r="I8" s="15">
        <f>ROUND((E8*G8),2)</f>
        <v>0</v>
      </c>
      <c r="J8" s="15">
        <f>ROUND((I8+(I8*H8)),2)</f>
        <v>0</v>
      </c>
      <c r="K8" s="176"/>
    </row>
    <row r="9" spans="1:11" s="68" customFormat="1" ht="30" customHeight="1">
      <c r="A9" s="171" t="s">
        <v>526</v>
      </c>
      <c r="B9" s="24" t="s">
        <v>527</v>
      </c>
      <c r="C9" s="24"/>
      <c r="D9" s="25" t="s">
        <v>25</v>
      </c>
      <c r="E9" s="26">
        <v>1</v>
      </c>
      <c r="F9" s="26">
        <v>1</v>
      </c>
      <c r="G9" s="247"/>
      <c r="H9" s="193">
        <v>0.08</v>
      </c>
      <c r="I9" s="15">
        <f>ROUND((E9*G9),2)</f>
        <v>0</v>
      </c>
      <c r="J9" s="15">
        <f>ROUND((I9+(I9*H9)),2)</f>
        <v>0</v>
      </c>
      <c r="K9" s="176"/>
    </row>
    <row r="10" spans="1:10" ht="30" customHeight="1">
      <c r="A10" s="276" t="s">
        <v>528</v>
      </c>
      <c r="B10" s="276"/>
      <c r="C10" s="276"/>
      <c r="D10" s="276"/>
      <c r="E10" s="276"/>
      <c r="F10" s="276"/>
      <c r="G10" s="276"/>
      <c r="H10" s="276"/>
      <c r="I10" s="194">
        <f>SUM(I6:I9)</f>
        <v>0</v>
      </c>
      <c r="J10" s="194">
        <f>SUM(J6:J9)</f>
        <v>0</v>
      </c>
    </row>
    <row r="11" spans="1:9" ht="29.25" customHeight="1">
      <c r="A11" s="187"/>
      <c r="B11" s="274" t="s">
        <v>529</v>
      </c>
      <c r="C11" s="274"/>
      <c r="D11" s="274"/>
      <c r="E11" s="274"/>
      <c r="F11" s="187"/>
      <c r="G11" s="187"/>
      <c r="H11" s="188"/>
      <c r="I11" s="189"/>
    </row>
    <row r="12" spans="1:9" ht="22.5" customHeight="1">
      <c r="A12" s="68"/>
      <c r="D12" s="68"/>
      <c r="H12" s="68"/>
      <c r="I12" s="191" t="s">
        <v>510</v>
      </c>
    </row>
    <row r="13" spans="1:9" ht="12.75">
      <c r="A13" s="68"/>
      <c r="I13" s="29" t="s">
        <v>219</v>
      </c>
    </row>
  </sheetData>
  <sheetProtection selectLockedCells="1" selectUnlockedCells="1"/>
  <mergeCells count="2">
    <mergeCell ref="A10:H10"/>
    <mergeCell ref="B11:E11"/>
  </mergeCells>
  <printOptions/>
  <pageMargins left="0.5902777777777778" right="0.5902777777777778" top="0.39375" bottom="0.5902777777777778" header="0.5118055555555555" footer="0.5118055555555555"/>
  <pageSetup fitToHeight="4" fitToWidth="1" horizontalDpi="300" verticalDpi="300" orientation="landscape" paperSize="9" scale="83" r:id="rId1"/>
</worksheet>
</file>

<file path=xl/worksheets/sheet18.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A1">
      <selection activeCell="B6" sqref="B6"/>
    </sheetView>
  </sheetViews>
  <sheetFormatPr defaultColWidth="9" defaultRowHeight="14.25"/>
  <cols>
    <col min="1" max="1" width="4.09765625" style="0" customWidth="1"/>
    <col min="2" max="2" width="38.59765625" style="0" customWidth="1"/>
    <col min="3" max="3" width="31.59765625" style="0" customWidth="1"/>
    <col min="4" max="4" width="4" style="0" customWidth="1"/>
    <col min="5" max="6" width="9.3984375" style="0" customWidth="1"/>
    <col min="7" max="7" width="10" style="0" customWidth="1"/>
    <col min="8" max="8" width="4.59765625" style="0" customWidth="1"/>
    <col min="9" max="9" width="12.3984375" style="0" customWidth="1"/>
    <col min="10" max="11" width="13" style="0" customWidth="1"/>
  </cols>
  <sheetData>
    <row r="1" spans="1:12" ht="15">
      <c r="A1" s="6" t="s">
        <v>3</v>
      </c>
      <c r="B1" s="6"/>
      <c r="C1" s="7"/>
      <c r="D1" s="5"/>
      <c r="E1" s="5"/>
      <c r="F1" s="5"/>
      <c r="G1" s="5"/>
      <c r="H1" s="5"/>
      <c r="I1" s="5"/>
      <c r="J1" s="5"/>
      <c r="K1" s="5"/>
      <c r="L1" s="5"/>
    </row>
    <row r="2" spans="1:12" ht="15">
      <c r="A2" s="6" t="s">
        <v>530</v>
      </c>
      <c r="B2" s="6"/>
      <c r="C2" s="7"/>
      <c r="D2" s="5"/>
      <c r="E2" s="5"/>
      <c r="F2" s="5"/>
      <c r="G2" s="5"/>
      <c r="H2" s="5"/>
      <c r="I2" s="5"/>
      <c r="J2" s="5"/>
      <c r="K2" s="5"/>
      <c r="L2" s="5"/>
    </row>
    <row r="3" spans="1:12" ht="14.25">
      <c r="A3" s="6" t="s">
        <v>531</v>
      </c>
      <c r="B3" s="53"/>
      <c r="C3" s="53"/>
      <c r="D3" s="53"/>
      <c r="E3" s="53"/>
      <c r="F3" s="53"/>
      <c r="G3" s="53"/>
      <c r="H3" s="53"/>
      <c r="I3" s="53"/>
      <c r="J3" s="53"/>
      <c r="K3" s="53"/>
      <c r="L3" s="52"/>
    </row>
    <row r="4" spans="1:12" ht="33.75">
      <c r="A4" s="54" t="s">
        <v>6</v>
      </c>
      <c r="B4" s="54" t="s">
        <v>7</v>
      </c>
      <c r="C4" s="54" t="s">
        <v>307</v>
      </c>
      <c r="D4" s="54" t="s">
        <v>9</v>
      </c>
      <c r="E4" s="8" t="s">
        <v>10</v>
      </c>
      <c r="F4" s="8" t="s">
        <v>261</v>
      </c>
      <c r="G4" s="54" t="s">
        <v>223</v>
      </c>
      <c r="H4" s="54" t="s">
        <v>13</v>
      </c>
      <c r="I4" s="8" t="s">
        <v>14</v>
      </c>
      <c r="J4" s="8" t="s">
        <v>15</v>
      </c>
      <c r="K4" s="54" t="s">
        <v>206</v>
      </c>
      <c r="L4" s="52"/>
    </row>
    <row r="5" spans="1:12" ht="14.25">
      <c r="A5" s="54">
        <v>1</v>
      </c>
      <c r="B5" s="54">
        <v>2</v>
      </c>
      <c r="C5" s="54">
        <v>3</v>
      </c>
      <c r="D5" s="54">
        <v>4</v>
      </c>
      <c r="E5" s="8">
        <v>5</v>
      </c>
      <c r="F5" s="8">
        <v>6</v>
      </c>
      <c r="G5" s="54">
        <v>7</v>
      </c>
      <c r="H5" s="54">
        <v>8</v>
      </c>
      <c r="I5" s="8">
        <v>9</v>
      </c>
      <c r="J5" s="8">
        <v>10</v>
      </c>
      <c r="K5" s="54"/>
      <c r="L5" s="52"/>
    </row>
    <row r="6" spans="1:12" ht="177.75" customHeight="1">
      <c r="A6" s="54" t="s">
        <v>532</v>
      </c>
      <c r="B6" s="56" t="s">
        <v>598</v>
      </c>
      <c r="C6" s="56"/>
      <c r="D6" s="120" t="s">
        <v>329</v>
      </c>
      <c r="E6" s="120">
        <v>5</v>
      </c>
      <c r="F6" s="120">
        <v>24</v>
      </c>
      <c r="G6" s="195"/>
      <c r="H6" s="61">
        <v>0.08</v>
      </c>
      <c r="I6" s="15">
        <f>ROUND((E6*G6),2)</f>
        <v>0</v>
      </c>
      <c r="J6" s="15">
        <f>ROUND((I6+(I6*H6)),2)</f>
        <v>0</v>
      </c>
      <c r="K6" s="15"/>
      <c r="L6" s="52"/>
    </row>
    <row r="7" spans="1:12" ht="15" customHeight="1">
      <c r="A7" s="267" t="s">
        <v>533</v>
      </c>
      <c r="B7" s="267"/>
      <c r="C7" s="267"/>
      <c r="D7" s="267"/>
      <c r="E7" s="267"/>
      <c r="F7" s="267"/>
      <c r="G7" s="267"/>
      <c r="H7" s="267"/>
      <c r="I7" s="58">
        <f>SUM(I6)</f>
        <v>0</v>
      </c>
      <c r="J7" s="66">
        <f>SUM(J6)</f>
        <v>0</v>
      </c>
      <c r="K7" s="66"/>
      <c r="L7" s="52"/>
    </row>
    <row r="8" spans="1:12" ht="14.25">
      <c r="A8" s="52"/>
      <c r="B8" s="52"/>
      <c r="C8" s="52"/>
      <c r="D8" s="52"/>
      <c r="E8" s="52"/>
      <c r="F8" s="52"/>
      <c r="G8" s="52"/>
      <c r="H8" s="52"/>
      <c r="I8" s="52"/>
      <c r="J8" s="52"/>
      <c r="K8" s="52"/>
      <c r="L8" s="52"/>
    </row>
    <row r="9" spans="1:12" ht="14.25">
      <c r="A9" s="52"/>
      <c r="B9" s="52"/>
      <c r="C9" s="52"/>
      <c r="D9" s="52"/>
      <c r="E9" s="52"/>
      <c r="F9" s="52"/>
      <c r="G9" s="52"/>
      <c r="H9" s="52"/>
      <c r="I9" s="52"/>
      <c r="J9" s="52"/>
      <c r="K9" s="52"/>
      <c r="L9" s="52"/>
    </row>
    <row r="10" spans="1:12" ht="14.25">
      <c r="A10" s="52"/>
      <c r="B10" s="52"/>
      <c r="C10" s="52"/>
      <c r="D10" s="52"/>
      <c r="E10" s="52"/>
      <c r="F10" s="52"/>
      <c r="G10" s="52"/>
      <c r="H10" s="52"/>
      <c r="I10" s="52" t="s">
        <v>218</v>
      </c>
      <c r="J10" s="52"/>
      <c r="K10" s="52"/>
      <c r="L10" s="52"/>
    </row>
    <row r="11" spans="1:12" ht="14.25">
      <c r="A11" s="52"/>
      <c r="B11" s="52"/>
      <c r="C11" s="52"/>
      <c r="D11" s="52"/>
      <c r="E11" s="52"/>
      <c r="F11" s="52"/>
      <c r="G11" s="52"/>
      <c r="H11" s="52"/>
      <c r="I11" s="52"/>
      <c r="J11" s="59" t="s">
        <v>219</v>
      </c>
      <c r="K11" s="59"/>
      <c r="L11" s="52"/>
    </row>
  </sheetData>
  <sheetProtection selectLockedCells="1" selectUnlockedCells="1"/>
  <mergeCells count="1">
    <mergeCell ref="A7:H7"/>
  </mergeCells>
  <printOptions/>
  <pageMargins left="0.7083333333333334" right="0.7083333333333334" top="0.7479166666666667" bottom="0.7479166666666667" header="0.5118055555555555" footer="0.5118055555555555"/>
  <pageSetup fitToHeight="3" fitToWidth="1" horizontalDpi="300" verticalDpi="300" orientation="landscape" paperSize="9" scale="78" r:id="rId1"/>
</worksheet>
</file>

<file path=xl/worksheets/sheet19.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5">
      <selection activeCell="B24" sqref="B24"/>
    </sheetView>
  </sheetViews>
  <sheetFormatPr defaultColWidth="9" defaultRowHeight="14.25"/>
  <cols>
    <col min="1" max="1" width="6.5" style="0" customWidth="1"/>
    <col min="2" max="2" width="26.5" style="0" customWidth="1"/>
    <col min="3" max="3" width="14" style="0" customWidth="1"/>
    <col min="4" max="4" width="9" style="0" customWidth="1"/>
    <col min="5" max="5" width="8.5" style="0" customWidth="1"/>
    <col min="6" max="6" width="9" style="3" customWidth="1"/>
    <col min="7" max="7" width="5.8984375" style="196" customWidth="1"/>
    <col min="8" max="8" width="12.09765625" style="3" customWidth="1"/>
    <col min="9" max="10" width="12.3984375" style="3" customWidth="1"/>
  </cols>
  <sheetData>
    <row r="1" spans="1:10" ht="21" customHeight="1">
      <c r="A1" s="197" t="s">
        <v>3</v>
      </c>
      <c r="B1" s="198"/>
      <c r="C1" s="198"/>
      <c r="D1" s="198"/>
      <c r="E1" s="198"/>
      <c r="F1" s="199"/>
      <c r="G1" s="200"/>
      <c r="H1" s="199"/>
      <c r="I1" s="199"/>
      <c r="J1" s="199"/>
    </row>
    <row r="2" spans="1:10" ht="21" customHeight="1">
      <c r="A2" s="197" t="s">
        <v>4</v>
      </c>
      <c r="B2" s="198"/>
      <c r="C2" s="198"/>
      <c r="D2" s="198"/>
      <c r="E2" s="198"/>
      <c r="F2" s="199"/>
      <c r="G2" s="200"/>
      <c r="H2" s="199"/>
      <c r="I2" s="199"/>
      <c r="J2" s="199"/>
    </row>
    <row r="3" spans="1:10" ht="22.5" customHeight="1">
      <c r="A3" s="197" t="s">
        <v>534</v>
      </c>
      <c r="B3" s="198"/>
      <c r="C3" s="201"/>
      <c r="D3" s="201"/>
      <c r="E3" s="201"/>
      <c r="F3" s="202"/>
      <c r="G3" s="203"/>
      <c r="H3" s="202"/>
      <c r="I3" s="202"/>
      <c r="J3" s="202"/>
    </row>
    <row r="4" spans="1:10" ht="54.75" customHeight="1">
      <c r="A4" s="71" t="s">
        <v>256</v>
      </c>
      <c r="B4" s="71" t="s">
        <v>535</v>
      </c>
      <c r="C4" s="71" t="s">
        <v>258</v>
      </c>
      <c r="D4" s="71" t="s">
        <v>259</v>
      </c>
      <c r="E4" s="71" t="s">
        <v>260</v>
      </c>
      <c r="F4" s="71" t="s">
        <v>593</v>
      </c>
      <c r="G4" s="71" t="s">
        <v>263</v>
      </c>
      <c r="H4" s="71" t="s">
        <v>264</v>
      </c>
      <c r="I4" s="71" t="s">
        <v>265</v>
      </c>
      <c r="J4" s="71" t="s">
        <v>16</v>
      </c>
    </row>
    <row r="5" spans="1:10" ht="14.25">
      <c r="A5" s="71">
        <v>1</v>
      </c>
      <c r="B5" s="71">
        <v>2</v>
      </c>
      <c r="C5" s="71">
        <v>3</v>
      </c>
      <c r="D5" s="71">
        <v>4</v>
      </c>
      <c r="E5" s="71">
        <v>5</v>
      </c>
      <c r="F5" s="71">
        <v>7</v>
      </c>
      <c r="G5" s="71">
        <v>8</v>
      </c>
      <c r="H5" s="71">
        <v>9</v>
      </c>
      <c r="I5" s="71">
        <v>10</v>
      </c>
      <c r="J5" s="71">
        <v>11</v>
      </c>
    </row>
    <row r="6" spans="1:10" ht="45" customHeight="1">
      <c r="A6" s="204" t="s">
        <v>536</v>
      </c>
      <c r="B6" s="73" t="s">
        <v>537</v>
      </c>
      <c r="C6" s="71"/>
      <c r="D6" s="74" t="s">
        <v>538</v>
      </c>
      <c r="E6" s="74">
        <v>6</v>
      </c>
      <c r="F6" s="256"/>
      <c r="G6" s="77">
        <v>0.08</v>
      </c>
      <c r="H6" s="205">
        <f>ROUND(E6*F6,2)</f>
        <v>0</v>
      </c>
      <c r="I6" s="205">
        <f aca="true" t="shared" si="0" ref="I6:I24">ROUND(((H6*G6)+H6),2)</f>
        <v>0</v>
      </c>
      <c r="J6" s="78"/>
    </row>
    <row r="7" spans="1:10" ht="45" customHeight="1">
      <c r="A7" s="204" t="s">
        <v>539</v>
      </c>
      <c r="B7" s="73" t="s">
        <v>540</v>
      </c>
      <c r="C7" s="71"/>
      <c r="D7" s="74" t="s">
        <v>538</v>
      </c>
      <c r="E7" s="75">
        <v>3</v>
      </c>
      <c r="F7" s="256"/>
      <c r="G7" s="77">
        <v>0.08</v>
      </c>
      <c r="H7" s="205">
        <f>ROUND((E7*F7),2)</f>
        <v>0</v>
      </c>
      <c r="I7" s="205">
        <f t="shared" si="0"/>
        <v>0</v>
      </c>
      <c r="J7" s="78"/>
    </row>
    <row r="8" spans="1:10" ht="45" customHeight="1">
      <c r="A8" s="204" t="s">
        <v>541</v>
      </c>
      <c r="B8" s="73" t="s">
        <v>542</v>
      </c>
      <c r="C8" s="71"/>
      <c r="D8" s="74" t="s">
        <v>538</v>
      </c>
      <c r="E8" s="74">
        <v>2</v>
      </c>
      <c r="F8" s="256"/>
      <c r="G8" s="77">
        <v>0.08</v>
      </c>
      <c r="H8" s="205">
        <f>ROUND((E8*F8),2)</f>
        <v>0</v>
      </c>
      <c r="I8" s="205">
        <f t="shared" si="0"/>
        <v>0</v>
      </c>
      <c r="J8" s="78"/>
    </row>
    <row r="9" spans="1:10" ht="45" customHeight="1">
      <c r="A9" s="204" t="s">
        <v>543</v>
      </c>
      <c r="B9" s="73" t="s">
        <v>544</v>
      </c>
      <c r="C9" s="71"/>
      <c r="D9" s="74" t="s">
        <v>538</v>
      </c>
      <c r="E9" s="74">
        <v>6</v>
      </c>
      <c r="F9" s="256"/>
      <c r="G9" s="77">
        <v>0.08</v>
      </c>
      <c r="H9" s="205">
        <f>ROUND((E9*F9),2)</f>
        <v>0</v>
      </c>
      <c r="I9" s="205">
        <f t="shared" si="0"/>
        <v>0</v>
      </c>
      <c r="J9" s="78"/>
    </row>
    <row r="10" spans="1:10" ht="45" customHeight="1">
      <c r="A10" s="204" t="s">
        <v>545</v>
      </c>
      <c r="B10" s="73" t="s">
        <v>546</v>
      </c>
      <c r="C10" s="71"/>
      <c r="D10" s="74" t="s">
        <v>538</v>
      </c>
      <c r="E10" s="75">
        <v>6</v>
      </c>
      <c r="F10" s="256"/>
      <c r="G10" s="77">
        <v>0.08</v>
      </c>
      <c r="H10" s="205">
        <f>ROUND((E10*F10),2)</f>
        <v>0</v>
      </c>
      <c r="I10" s="205">
        <f t="shared" si="0"/>
        <v>0</v>
      </c>
      <c r="J10" s="78"/>
    </row>
    <row r="11" spans="1:10" ht="45" customHeight="1">
      <c r="A11" s="204" t="s">
        <v>547</v>
      </c>
      <c r="B11" s="73" t="s">
        <v>548</v>
      </c>
      <c r="C11" s="79"/>
      <c r="D11" s="74" t="s">
        <v>538</v>
      </c>
      <c r="E11" s="75">
        <v>6</v>
      </c>
      <c r="F11" s="256"/>
      <c r="G11" s="77">
        <v>0.08</v>
      </c>
      <c r="H11" s="205">
        <f>ROUND(E11*F11,2)</f>
        <v>0</v>
      </c>
      <c r="I11" s="205">
        <f t="shared" si="0"/>
        <v>0</v>
      </c>
      <c r="J11" s="78"/>
    </row>
    <row r="12" spans="1:10" ht="45" customHeight="1">
      <c r="A12" s="204" t="s">
        <v>549</v>
      </c>
      <c r="B12" s="73" t="s">
        <v>550</v>
      </c>
      <c r="C12" s="71"/>
      <c r="D12" s="74" t="s">
        <v>538</v>
      </c>
      <c r="E12" s="75">
        <v>5</v>
      </c>
      <c r="F12" s="256"/>
      <c r="G12" s="77">
        <v>0.08</v>
      </c>
      <c r="H12" s="205">
        <f>ROUND((E12*F12),2)</f>
        <v>0</v>
      </c>
      <c r="I12" s="205">
        <f t="shared" si="0"/>
        <v>0</v>
      </c>
      <c r="J12" s="78"/>
    </row>
    <row r="13" spans="1:10" ht="45" customHeight="1">
      <c r="A13" s="204" t="s">
        <v>551</v>
      </c>
      <c r="B13" s="73" t="s">
        <v>552</v>
      </c>
      <c r="C13" s="71"/>
      <c r="D13" s="74" t="s">
        <v>538</v>
      </c>
      <c r="E13" s="74">
        <v>3</v>
      </c>
      <c r="F13" s="256"/>
      <c r="G13" s="77">
        <v>0.08</v>
      </c>
      <c r="H13" s="205">
        <f>ROUND(E13*F13,2)</f>
        <v>0</v>
      </c>
      <c r="I13" s="205">
        <f t="shared" si="0"/>
        <v>0</v>
      </c>
      <c r="J13" s="78"/>
    </row>
    <row r="14" spans="1:10" ht="45" customHeight="1">
      <c r="A14" s="204" t="s">
        <v>553</v>
      </c>
      <c r="B14" s="73" t="s">
        <v>554</v>
      </c>
      <c r="C14" s="71"/>
      <c r="D14" s="74" t="s">
        <v>538</v>
      </c>
      <c r="E14" s="74">
        <v>1</v>
      </c>
      <c r="F14" s="256"/>
      <c r="G14" s="77">
        <v>0.08</v>
      </c>
      <c r="H14" s="205">
        <f>ROUND(E14*F14,2)</f>
        <v>0</v>
      </c>
      <c r="I14" s="205">
        <f t="shared" si="0"/>
        <v>0</v>
      </c>
      <c r="J14" s="78"/>
    </row>
    <row r="15" spans="1:10" ht="45" customHeight="1">
      <c r="A15" s="204" t="s">
        <v>555</v>
      </c>
      <c r="B15" s="73" t="s">
        <v>556</v>
      </c>
      <c r="C15" s="71"/>
      <c r="D15" s="74" t="s">
        <v>538</v>
      </c>
      <c r="E15" s="74">
        <v>6</v>
      </c>
      <c r="F15" s="256"/>
      <c r="G15" s="77">
        <v>0.08</v>
      </c>
      <c r="H15" s="205">
        <f>ROUND(E15*F15,2)</f>
        <v>0</v>
      </c>
      <c r="I15" s="205">
        <f t="shared" si="0"/>
        <v>0</v>
      </c>
      <c r="J15" s="78"/>
    </row>
    <row r="16" spans="1:10" ht="45" customHeight="1">
      <c r="A16" s="204" t="s">
        <v>557</v>
      </c>
      <c r="B16" s="73" t="s">
        <v>558</v>
      </c>
      <c r="C16" s="71"/>
      <c r="D16" s="74" t="s">
        <v>538</v>
      </c>
      <c r="E16" s="74">
        <v>3</v>
      </c>
      <c r="F16" s="256"/>
      <c r="G16" s="77">
        <v>0.08</v>
      </c>
      <c r="H16" s="205">
        <f>ROUND(E16*F16,2)</f>
        <v>0</v>
      </c>
      <c r="I16" s="205">
        <f t="shared" si="0"/>
        <v>0</v>
      </c>
      <c r="J16" s="78"/>
    </row>
    <row r="17" spans="1:10" ht="45" customHeight="1">
      <c r="A17" s="204" t="s">
        <v>559</v>
      </c>
      <c r="B17" s="73" t="s">
        <v>560</v>
      </c>
      <c r="C17" s="79"/>
      <c r="D17" s="206" t="s">
        <v>538</v>
      </c>
      <c r="E17" s="80">
        <v>3</v>
      </c>
      <c r="F17" s="256"/>
      <c r="G17" s="77">
        <v>0.08</v>
      </c>
      <c r="H17" s="205">
        <f>ROUND((E17*F17),2)</f>
        <v>0</v>
      </c>
      <c r="I17" s="205">
        <f t="shared" si="0"/>
        <v>0</v>
      </c>
      <c r="J17" s="78"/>
    </row>
    <row r="18" spans="1:10" ht="45" customHeight="1">
      <c r="A18" s="204" t="s">
        <v>561</v>
      </c>
      <c r="B18" s="73" t="s">
        <v>562</v>
      </c>
      <c r="C18" s="71"/>
      <c r="D18" s="74" t="s">
        <v>538</v>
      </c>
      <c r="E18" s="75">
        <v>1</v>
      </c>
      <c r="F18" s="256"/>
      <c r="G18" s="77">
        <v>0.08</v>
      </c>
      <c r="H18" s="205">
        <f>ROUND((E18*F18),2)</f>
        <v>0</v>
      </c>
      <c r="I18" s="205">
        <f t="shared" si="0"/>
        <v>0</v>
      </c>
      <c r="J18" s="78"/>
    </row>
    <row r="19" spans="1:10" ht="45" customHeight="1">
      <c r="A19" s="204" t="s">
        <v>563</v>
      </c>
      <c r="B19" s="73" t="s">
        <v>564</v>
      </c>
      <c r="C19" s="71"/>
      <c r="D19" s="74" t="s">
        <v>19</v>
      </c>
      <c r="E19" s="74">
        <v>4</v>
      </c>
      <c r="F19" s="256"/>
      <c r="G19" s="77">
        <v>0.08</v>
      </c>
      <c r="H19" s="205">
        <f>ROUND(E19*F19,2)</f>
        <v>0</v>
      </c>
      <c r="I19" s="205">
        <f t="shared" si="0"/>
        <v>0</v>
      </c>
      <c r="J19" s="78"/>
    </row>
    <row r="20" spans="1:10" ht="45" customHeight="1">
      <c r="A20" s="204" t="s">
        <v>565</v>
      </c>
      <c r="B20" s="73" t="s">
        <v>566</v>
      </c>
      <c r="C20" s="71"/>
      <c r="D20" s="74" t="s">
        <v>19</v>
      </c>
      <c r="E20" s="74">
        <v>1</v>
      </c>
      <c r="F20" s="256"/>
      <c r="G20" s="77">
        <v>0.23</v>
      </c>
      <c r="H20" s="205">
        <f>ROUND(E20*F20,2)</f>
        <v>0</v>
      </c>
      <c r="I20" s="205">
        <f t="shared" si="0"/>
        <v>0</v>
      </c>
      <c r="J20" s="78"/>
    </row>
    <row r="21" spans="1:10" ht="45" customHeight="1">
      <c r="A21" s="204" t="s">
        <v>567</v>
      </c>
      <c r="B21" s="73" t="s">
        <v>568</v>
      </c>
      <c r="C21" s="71"/>
      <c r="D21" s="74" t="s">
        <v>538</v>
      </c>
      <c r="E21" s="74">
        <v>2</v>
      </c>
      <c r="F21" s="256"/>
      <c r="G21" s="77">
        <v>0.23</v>
      </c>
      <c r="H21" s="205">
        <f>ROUND((E21*F21),2)</f>
        <v>0</v>
      </c>
      <c r="I21" s="205">
        <f t="shared" si="0"/>
        <v>0</v>
      </c>
      <c r="J21" s="78"/>
    </row>
    <row r="22" spans="1:10" ht="45" customHeight="1">
      <c r="A22" s="204" t="s">
        <v>569</v>
      </c>
      <c r="B22" s="81" t="s">
        <v>570</v>
      </c>
      <c r="C22" s="82"/>
      <c r="D22" s="83" t="s">
        <v>19</v>
      </c>
      <c r="E22" s="83">
        <v>1</v>
      </c>
      <c r="F22" s="256"/>
      <c r="G22" s="77">
        <v>0.23</v>
      </c>
      <c r="H22" s="205">
        <f>ROUND((E22*F22),2)</f>
        <v>0</v>
      </c>
      <c r="I22" s="205">
        <f t="shared" si="0"/>
        <v>0</v>
      </c>
      <c r="J22" s="78"/>
    </row>
    <row r="23" spans="1:10" ht="45" customHeight="1">
      <c r="A23" s="204" t="s">
        <v>571</v>
      </c>
      <c r="B23" s="81" t="s">
        <v>572</v>
      </c>
      <c r="C23" s="82"/>
      <c r="D23" s="83" t="s">
        <v>19</v>
      </c>
      <c r="E23" s="84">
        <v>1</v>
      </c>
      <c r="F23" s="256"/>
      <c r="G23" s="77">
        <v>0.23</v>
      </c>
      <c r="H23" s="205">
        <f>ROUND((E23*F23),2)</f>
        <v>0</v>
      </c>
      <c r="I23" s="205">
        <f t="shared" si="0"/>
        <v>0</v>
      </c>
      <c r="J23" s="78"/>
    </row>
    <row r="24" spans="1:10" ht="45" customHeight="1">
      <c r="A24" s="204" t="s">
        <v>573</v>
      </c>
      <c r="B24" s="81" t="s">
        <v>602</v>
      </c>
      <c r="C24" s="82"/>
      <c r="D24" s="83" t="s">
        <v>603</v>
      </c>
      <c r="E24" s="83">
        <v>1</v>
      </c>
      <c r="F24" s="256"/>
      <c r="G24" s="207">
        <v>0.23</v>
      </c>
      <c r="H24" s="205">
        <f>ROUND(E24*F24,2)</f>
        <v>0</v>
      </c>
      <c r="I24" s="205">
        <f t="shared" si="0"/>
        <v>0</v>
      </c>
      <c r="J24" s="78"/>
    </row>
    <row r="25" spans="1:10" s="209" customFormat="1" ht="29.25" customHeight="1">
      <c r="A25" s="277" t="s">
        <v>574</v>
      </c>
      <c r="B25" s="277"/>
      <c r="C25" s="277"/>
      <c r="D25" s="277"/>
      <c r="E25" s="277"/>
      <c r="F25" s="277"/>
      <c r="G25" s="277"/>
      <c r="H25" s="208">
        <f>SUM(H6:H24)</f>
        <v>0</v>
      </c>
      <c r="I25" s="208">
        <f>SUM(I6:I24)</f>
        <v>0</v>
      </c>
      <c r="J25" s="205"/>
    </row>
    <row r="26" spans="1:10" s="209" customFormat="1" ht="37.5" customHeight="1">
      <c r="A26" s="94"/>
      <c r="B26" s="95"/>
      <c r="C26" s="95"/>
      <c r="D26" s="95"/>
      <c r="E26" s="95"/>
      <c r="F26" s="97"/>
      <c r="G26" s="210"/>
      <c r="H26" s="99"/>
      <c r="I26" s="99"/>
      <c r="J26" s="100"/>
    </row>
    <row r="27" spans="1:10" ht="14.25" hidden="1">
      <c r="A27" s="211" t="s">
        <v>575</v>
      </c>
      <c r="J27" s="212"/>
    </row>
    <row r="28" spans="1:10" ht="14.25" hidden="1">
      <c r="A28" s="72" t="s">
        <v>576</v>
      </c>
      <c r="J28" s="213"/>
    </row>
    <row r="29" spans="2:9" ht="27.75" customHeight="1">
      <c r="B29" s="44"/>
      <c r="C29" s="68"/>
      <c r="D29" s="68"/>
      <c r="E29" s="68"/>
      <c r="I29" s="106" t="s">
        <v>305</v>
      </c>
    </row>
    <row r="30" spans="1:9" ht="14.25">
      <c r="A30" s="104"/>
      <c r="I30" s="110" t="s">
        <v>219</v>
      </c>
    </row>
  </sheetData>
  <sheetProtection selectLockedCells="1" selectUnlockedCells="1"/>
  <mergeCells count="1">
    <mergeCell ref="A25:G25"/>
  </mergeCells>
  <printOptions/>
  <pageMargins left="0.5118055555555555" right="0.31527777777777777" top="0.3541666666666667" bottom="0.3541666666666667" header="0.5118055555555555" footer="0.5118055555555555"/>
  <pageSetup fitToHeight="2" fitToWidth="1" horizontalDpi="300" verticalDpi="3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K99"/>
  <sheetViews>
    <sheetView zoomScale="90" zoomScaleNormal="90" zoomScalePageLayoutView="0" workbookViewId="0" topLeftCell="A25">
      <selection activeCell="B78" sqref="B78"/>
    </sheetView>
  </sheetViews>
  <sheetFormatPr defaultColWidth="8.796875" defaultRowHeight="14.25"/>
  <cols>
    <col min="1" max="1" width="4.09765625" style="5" customWidth="1"/>
    <col min="2" max="2" width="40.3984375" style="5" customWidth="1"/>
    <col min="3" max="3" width="33.3984375" style="5" customWidth="1"/>
    <col min="4" max="4" width="4.09765625" style="5" customWidth="1"/>
    <col min="5" max="5" width="9.3984375" style="5" customWidth="1"/>
    <col min="6" max="6" width="10.69921875" style="5" customWidth="1"/>
    <col min="7" max="7" width="9.3984375" style="5" customWidth="1"/>
    <col min="8" max="8" width="5.5" style="5" customWidth="1"/>
    <col min="9" max="9" width="14.09765625" style="5" customWidth="1"/>
    <col min="10" max="10" width="14.69921875" style="5" customWidth="1"/>
    <col min="11" max="11" width="12.19921875" style="5" customWidth="1"/>
    <col min="12" max="16384" width="9" style="5" customWidth="1"/>
  </cols>
  <sheetData>
    <row r="1" spans="1:3" ht="21" customHeight="1">
      <c r="A1" s="6" t="s">
        <v>3</v>
      </c>
      <c r="B1" s="6"/>
      <c r="C1" s="7"/>
    </row>
    <row r="2" spans="1:3" ht="24.75" customHeight="1">
      <c r="A2" s="6" t="s">
        <v>4</v>
      </c>
      <c r="B2" s="6"/>
      <c r="C2" s="7"/>
    </row>
    <row r="3" spans="1:3" ht="30" customHeight="1">
      <c r="A3" s="6" t="s">
        <v>5</v>
      </c>
      <c r="B3" s="7"/>
      <c r="C3" s="7"/>
    </row>
    <row r="4" spans="1:11" ht="57.75" customHeight="1">
      <c r="A4" s="8" t="s">
        <v>6</v>
      </c>
      <c r="B4" s="8" t="s">
        <v>7</v>
      </c>
      <c r="C4" s="8" t="s">
        <v>8</v>
      </c>
      <c r="D4" s="8" t="s">
        <v>9</v>
      </c>
      <c r="E4" s="8" t="s">
        <v>10</v>
      </c>
      <c r="F4" s="8" t="s">
        <v>11</v>
      </c>
      <c r="G4" s="8" t="s">
        <v>587</v>
      </c>
      <c r="H4" s="8" t="s">
        <v>13</v>
      </c>
      <c r="I4" s="8" t="s">
        <v>14</v>
      </c>
      <c r="J4" s="8" t="s">
        <v>15</v>
      </c>
      <c r="K4" s="8" t="s">
        <v>16</v>
      </c>
    </row>
    <row r="5" spans="1:11" ht="26.25" customHeight="1">
      <c r="A5" s="8">
        <v>1</v>
      </c>
      <c r="B5" s="8">
        <v>2</v>
      </c>
      <c r="C5" s="8">
        <v>3</v>
      </c>
      <c r="D5" s="8">
        <v>4</v>
      </c>
      <c r="E5" s="8">
        <v>5</v>
      </c>
      <c r="F5" s="8">
        <v>6</v>
      </c>
      <c r="G5" s="8">
        <v>7</v>
      </c>
      <c r="H5" s="8">
        <v>8</v>
      </c>
      <c r="I5" s="8">
        <v>9</v>
      </c>
      <c r="J5" s="8">
        <v>10</v>
      </c>
      <c r="K5" s="8">
        <v>11</v>
      </c>
    </row>
    <row r="6" spans="1:11" s="16" customFormat="1" ht="34.5" customHeight="1">
      <c r="A6" s="9" t="s">
        <v>17</v>
      </c>
      <c r="B6" s="10" t="s">
        <v>18</v>
      </c>
      <c r="C6" s="11"/>
      <c r="D6" s="9" t="s">
        <v>19</v>
      </c>
      <c r="E6" s="12">
        <v>1600</v>
      </c>
      <c r="F6" s="12">
        <v>1</v>
      </c>
      <c r="G6" s="13"/>
      <c r="H6" s="14">
        <v>0.08</v>
      </c>
      <c r="I6" s="15">
        <f aca="true" t="shared" si="0" ref="I6:I93">ROUND((E6*G6),2)</f>
        <v>0</v>
      </c>
      <c r="J6" s="15">
        <f>ROUND((I6+(I6*H8)),2)</f>
        <v>0</v>
      </c>
      <c r="K6" s="15"/>
    </row>
    <row r="7" spans="1:11" s="16" customFormat="1" ht="34.5" customHeight="1">
      <c r="A7" s="9" t="s">
        <v>20</v>
      </c>
      <c r="B7" s="10" t="s">
        <v>21</v>
      </c>
      <c r="C7" s="11"/>
      <c r="D7" s="9" t="s">
        <v>22</v>
      </c>
      <c r="E7" s="12">
        <v>5</v>
      </c>
      <c r="F7" s="12">
        <v>10</v>
      </c>
      <c r="G7" s="13"/>
      <c r="H7" s="14">
        <v>0.08</v>
      </c>
      <c r="I7" s="15">
        <f t="shared" si="0"/>
        <v>0</v>
      </c>
      <c r="J7" s="15">
        <f>ROUND((I7+(I7*H9)),2)</f>
        <v>0</v>
      </c>
      <c r="K7" s="15"/>
    </row>
    <row r="8" spans="1:11" s="16" customFormat="1" ht="62.25" customHeight="1">
      <c r="A8" s="9" t="s">
        <v>23</v>
      </c>
      <c r="B8" s="17" t="s">
        <v>24</v>
      </c>
      <c r="C8" s="11"/>
      <c r="D8" s="9" t="s">
        <v>25</v>
      </c>
      <c r="E8" s="12">
        <v>160</v>
      </c>
      <c r="F8" s="12">
        <v>1</v>
      </c>
      <c r="G8" s="13"/>
      <c r="H8" s="14">
        <v>0.08</v>
      </c>
      <c r="I8" s="15">
        <f t="shared" si="0"/>
        <v>0</v>
      </c>
      <c r="J8" s="15">
        <f>ROUND((I8+(I8*H10)),2)</f>
        <v>0</v>
      </c>
      <c r="K8" s="15"/>
    </row>
    <row r="9" spans="1:11" ht="53.25" customHeight="1">
      <c r="A9" s="9" t="s">
        <v>26</v>
      </c>
      <c r="B9" s="10" t="s">
        <v>27</v>
      </c>
      <c r="C9" s="11"/>
      <c r="D9" s="9" t="s">
        <v>19</v>
      </c>
      <c r="E9" s="12">
        <v>30</v>
      </c>
      <c r="F9" s="12">
        <v>1</v>
      </c>
      <c r="G9" s="13"/>
      <c r="H9" s="14">
        <v>0.08</v>
      </c>
      <c r="I9" s="15">
        <f t="shared" si="0"/>
        <v>0</v>
      </c>
      <c r="J9" s="15">
        <f aca="true" t="shared" si="1" ref="J9:J93">ROUND((I9+(I9*H9)),2)</f>
        <v>0</v>
      </c>
      <c r="K9" s="15"/>
    </row>
    <row r="10" spans="1:11" ht="34.5" customHeight="1">
      <c r="A10" s="9" t="s">
        <v>28</v>
      </c>
      <c r="B10" s="10" t="s">
        <v>29</v>
      </c>
      <c r="C10" s="11"/>
      <c r="D10" s="9" t="s">
        <v>19</v>
      </c>
      <c r="E10" s="12">
        <v>40</v>
      </c>
      <c r="F10" s="12">
        <v>1</v>
      </c>
      <c r="G10" s="13"/>
      <c r="H10" s="14">
        <v>0.08</v>
      </c>
      <c r="I10" s="15">
        <f t="shared" si="0"/>
        <v>0</v>
      </c>
      <c r="J10" s="15">
        <f t="shared" si="1"/>
        <v>0</v>
      </c>
      <c r="K10" s="15"/>
    </row>
    <row r="11" spans="1:11" ht="34.5" customHeight="1">
      <c r="A11" s="9" t="s">
        <v>30</v>
      </c>
      <c r="B11" s="10" t="s">
        <v>31</v>
      </c>
      <c r="C11" s="11"/>
      <c r="D11" s="9" t="s">
        <v>19</v>
      </c>
      <c r="E11" s="12">
        <v>20</v>
      </c>
      <c r="F11" s="12">
        <v>1</v>
      </c>
      <c r="G11" s="13"/>
      <c r="H11" s="14">
        <v>0.08</v>
      </c>
      <c r="I11" s="15">
        <f t="shared" si="0"/>
        <v>0</v>
      </c>
      <c r="J11" s="15">
        <f t="shared" si="1"/>
        <v>0</v>
      </c>
      <c r="K11" s="15"/>
    </row>
    <row r="12" spans="1:11" ht="34.5" customHeight="1">
      <c r="A12" s="9" t="s">
        <v>32</v>
      </c>
      <c r="B12" s="10" t="s">
        <v>33</v>
      </c>
      <c r="C12" s="11"/>
      <c r="D12" s="9" t="s">
        <v>19</v>
      </c>
      <c r="E12" s="12">
        <v>10</v>
      </c>
      <c r="F12" s="12">
        <v>1</v>
      </c>
      <c r="G12" s="13"/>
      <c r="H12" s="14">
        <v>0.08</v>
      </c>
      <c r="I12" s="15">
        <f t="shared" si="0"/>
        <v>0</v>
      </c>
      <c r="J12" s="15">
        <f t="shared" si="1"/>
        <v>0</v>
      </c>
      <c r="K12" s="15"/>
    </row>
    <row r="13" spans="1:11" ht="34.5" customHeight="1">
      <c r="A13" s="9" t="s">
        <v>34</v>
      </c>
      <c r="B13" s="10" t="s">
        <v>35</v>
      </c>
      <c r="C13" s="11"/>
      <c r="D13" s="9" t="s">
        <v>25</v>
      </c>
      <c r="E13" s="12">
        <v>30</v>
      </c>
      <c r="F13" s="12">
        <v>1</v>
      </c>
      <c r="G13" s="13"/>
      <c r="H13" s="14">
        <v>0.08</v>
      </c>
      <c r="I13" s="15">
        <f t="shared" si="0"/>
        <v>0</v>
      </c>
      <c r="J13" s="15">
        <f t="shared" si="1"/>
        <v>0</v>
      </c>
      <c r="K13" s="15"/>
    </row>
    <row r="14" spans="1:11" s="16" customFormat="1" ht="34.5" customHeight="1">
      <c r="A14" s="9" t="s">
        <v>36</v>
      </c>
      <c r="B14" s="10" t="s">
        <v>37</v>
      </c>
      <c r="C14" s="11"/>
      <c r="D14" s="9" t="s">
        <v>19</v>
      </c>
      <c r="E14" s="12">
        <v>100</v>
      </c>
      <c r="F14" s="12">
        <v>1</v>
      </c>
      <c r="G14" s="13"/>
      <c r="H14" s="14">
        <v>0.08</v>
      </c>
      <c r="I14" s="15">
        <f t="shared" si="0"/>
        <v>0</v>
      </c>
      <c r="J14" s="15">
        <f t="shared" si="1"/>
        <v>0</v>
      </c>
      <c r="K14" s="15"/>
    </row>
    <row r="15" spans="1:11" s="16" customFormat="1" ht="34.5" customHeight="1">
      <c r="A15" s="9" t="s">
        <v>38</v>
      </c>
      <c r="B15" s="10" t="s">
        <v>39</v>
      </c>
      <c r="C15" s="11"/>
      <c r="D15" s="9" t="s">
        <v>25</v>
      </c>
      <c r="E15" s="12">
        <v>100</v>
      </c>
      <c r="F15" s="12">
        <v>50</v>
      </c>
      <c r="G15" s="13"/>
      <c r="H15" s="14">
        <v>0.08</v>
      </c>
      <c r="I15" s="15">
        <f t="shared" si="0"/>
        <v>0</v>
      </c>
      <c r="J15" s="15">
        <f t="shared" si="1"/>
        <v>0</v>
      </c>
      <c r="K15" s="15"/>
    </row>
    <row r="16" spans="1:11" s="16" customFormat="1" ht="34.5" customHeight="1">
      <c r="A16" s="9" t="s">
        <v>40</v>
      </c>
      <c r="B16" s="10" t="s">
        <v>41</v>
      </c>
      <c r="C16" s="11"/>
      <c r="D16" s="9" t="s">
        <v>19</v>
      </c>
      <c r="E16" s="12">
        <v>100</v>
      </c>
      <c r="F16" s="12">
        <v>100</v>
      </c>
      <c r="G16" s="13"/>
      <c r="H16" s="14">
        <v>0.08</v>
      </c>
      <c r="I16" s="15">
        <f t="shared" si="0"/>
        <v>0</v>
      </c>
      <c r="J16" s="15">
        <f t="shared" si="1"/>
        <v>0</v>
      </c>
      <c r="K16" s="15"/>
    </row>
    <row r="17" spans="1:11" s="16" customFormat="1" ht="42.75" customHeight="1">
      <c r="A17" s="9" t="s">
        <v>42</v>
      </c>
      <c r="B17" s="10" t="s">
        <v>43</v>
      </c>
      <c r="C17" s="11"/>
      <c r="D17" s="9" t="s">
        <v>19</v>
      </c>
      <c r="E17" s="12">
        <v>2400</v>
      </c>
      <c r="F17" s="12">
        <v>10</v>
      </c>
      <c r="G17" s="13"/>
      <c r="H17" s="14">
        <v>0.08</v>
      </c>
      <c r="I17" s="15">
        <f t="shared" si="0"/>
        <v>0</v>
      </c>
      <c r="J17" s="15">
        <f t="shared" si="1"/>
        <v>0</v>
      </c>
      <c r="K17" s="15"/>
    </row>
    <row r="18" spans="1:11" s="16" customFormat="1" ht="34.5" customHeight="1">
      <c r="A18" s="9" t="s">
        <v>44</v>
      </c>
      <c r="B18" s="18" t="s">
        <v>45</v>
      </c>
      <c r="C18" s="11"/>
      <c r="D18" s="9" t="s">
        <v>25</v>
      </c>
      <c r="E18" s="12">
        <v>1</v>
      </c>
      <c r="F18" s="12">
        <v>1</v>
      </c>
      <c r="G18" s="13"/>
      <c r="H18" s="14">
        <v>0.08</v>
      </c>
      <c r="I18" s="15">
        <f t="shared" si="0"/>
        <v>0</v>
      </c>
      <c r="J18" s="15">
        <f t="shared" si="1"/>
        <v>0</v>
      </c>
      <c r="K18" s="15"/>
    </row>
    <row r="19" spans="1:11" ht="34.5" customHeight="1">
      <c r="A19" s="9" t="s">
        <v>46</v>
      </c>
      <c r="B19" s="19" t="s">
        <v>47</v>
      </c>
      <c r="C19" s="20"/>
      <c r="D19" s="21" t="s">
        <v>22</v>
      </c>
      <c r="E19" s="12">
        <v>10</v>
      </c>
      <c r="F19" s="12">
        <v>100</v>
      </c>
      <c r="G19" s="13"/>
      <c r="H19" s="14">
        <v>0.08</v>
      </c>
      <c r="I19" s="15">
        <f t="shared" si="0"/>
        <v>0</v>
      </c>
      <c r="J19" s="15">
        <f t="shared" si="1"/>
        <v>0</v>
      </c>
      <c r="K19" s="15"/>
    </row>
    <row r="20" spans="1:11" ht="34.5" customHeight="1">
      <c r="A20" s="9" t="s">
        <v>48</v>
      </c>
      <c r="B20" s="10" t="s">
        <v>49</v>
      </c>
      <c r="C20" s="11"/>
      <c r="D20" s="9" t="s">
        <v>22</v>
      </c>
      <c r="E20" s="12">
        <v>3</v>
      </c>
      <c r="F20" s="12">
        <v>100</v>
      </c>
      <c r="G20" s="13"/>
      <c r="H20" s="14">
        <v>0.08</v>
      </c>
      <c r="I20" s="15">
        <f t="shared" si="0"/>
        <v>0</v>
      </c>
      <c r="J20" s="15">
        <f t="shared" si="1"/>
        <v>0</v>
      </c>
      <c r="K20" s="15"/>
    </row>
    <row r="21" spans="1:11" ht="34.5" customHeight="1">
      <c r="A21" s="9" t="s">
        <v>50</v>
      </c>
      <c r="B21" s="19" t="s">
        <v>51</v>
      </c>
      <c r="C21" s="20"/>
      <c r="D21" s="21" t="s">
        <v>22</v>
      </c>
      <c r="E21" s="12">
        <v>5</v>
      </c>
      <c r="F21" s="12">
        <v>100</v>
      </c>
      <c r="G21" s="13"/>
      <c r="H21" s="14">
        <v>0.08</v>
      </c>
      <c r="I21" s="15">
        <f t="shared" si="0"/>
        <v>0</v>
      </c>
      <c r="J21" s="15">
        <f t="shared" si="1"/>
        <v>0</v>
      </c>
      <c r="K21" s="15"/>
    </row>
    <row r="22" spans="1:11" ht="34.5" customHeight="1">
      <c r="A22" s="9" t="s">
        <v>52</v>
      </c>
      <c r="B22" s="19" t="s">
        <v>53</v>
      </c>
      <c r="C22" s="20"/>
      <c r="D22" s="21" t="s">
        <v>22</v>
      </c>
      <c r="E22" s="12">
        <v>70</v>
      </c>
      <c r="F22" s="12">
        <v>100</v>
      </c>
      <c r="G22" s="13"/>
      <c r="H22" s="14">
        <v>0.08</v>
      </c>
      <c r="I22" s="15">
        <f t="shared" si="0"/>
        <v>0</v>
      </c>
      <c r="J22" s="15">
        <f t="shared" si="1"/>
        <v>0</v>
      </c>
      <c r="K22" s="15"/>
    </row>
    <row r="23" spans="1:11" ht="34.5" customHeight="1">
      <c r="A23" s="9" t="s">
        <v>54</v>
      </c>
      <c r="B23" s="19" t="s">
        <v>55</v>
      </c>
      <c r="C23" s="20"/>
      <c r="D23" s="21" t="s">
        <v>22</v>
      </c>
      <c r="E23" s="12">
        <v>25</v>
      </c>
      <c r="F23" s="12">
        <v>100</v>
      </c>
      <c r="G23" s="13"/>
      <c r="H23" s="14">
        <v>0.08</v>
      </c>
      <c r="I23" s="15">
        <f t="shared" si="0"/>
        <v>0</v>
      </c>
      <c r="J23" s="15">
        <f t="shared" si="1"/>
        <v>0</v>
      </c>
      <c r="K23" s="15"/>
    </row>
    <row r="24" spans="1:11" s="16" customFormat="1" ht="34.5" customHeight="1">
      <c r="A24" s="9" t="s">
        <v>56</v>
      </c>
      <c r="B24" s="19" t="s">
        <v>57</v>
      </c>
      <c r="C24" s="20"/>
      <c r="D24" s="21" t="s">
        <v>22</v>
      </c>
      <c r="E24" s="12">
        <v>130</v>
      </c>
      <c r="F24" s="12">
        <v>100</v>
      </c>
      <c r="G24" s="13"/>
      <c r="H24" s="14">
        <v>0.08</v>
      </c>
      <c r="I24" s="15">
        <f t="shared" si="0"/>
        <v>0</v>
      </c>
      <c r="J24" s="15">
        <f t="shared" si="1"/>
        <v>0</v>
      </c>
      <c r="K24" s="15"/>
    </row>
    <row r="25" spans="1:11" s="16" customFormat="1" ht="34.5" customHeight="1">
      <c r="A25" s="9" t="s">
        <v>58</v>
      </c>
      <c r="B25" s="19" t="s">
        <v>59</v>
      </c>
      <c r="C25" s="20"/>
      <c r="D25" s="21" t="s">
        <v>22</v>
      </c>
      <c r="E25" s="12">
        <v>2</v>
      </c>
      <c r="F25" s="12">
        <v>100</v>
      </c>
      <c r="G25" s="13"/>
      <c r="H25" s="14">
        <v>0.08</v>
      </c>
      <c r="I25" s="15">
        <f t="shared" si="0"/>
        <v>0</v>
      </c>
      <c r="J25" s="15">
        <f t="shared" si="1"/>
        <v>0</v>
      </c>
      <c r="K25" s="15"/>
    </row>
    <row r="26" spans="1:11" ht="34.5" customHeight="1">
      <c r="A26" s="9" t="s">
        <v>60</v>
      </c>
      <c r="B26" s="10" t="s">
        <v>61</v>
      </c>
      <c r="C26" s="11"/>
      <c r="D26" s="9" t="s">
        <v>22</v>
      </c>
      <c r="E26" s="12">
        <v>800</v>
      </c>
      <c r="F26" s="12">
        <v>90</v>
      </c>
      <c r="G26" s="13"/>
      <c r="H26" s="14">
        <v>0.08</v>
      </c>
      <c r="I26" s="15">
        <f t="shared" si="0"/>
        <v>0</v>
      </c>
      <c r="J26" s="15">
        <f t="shared" si="1"/>
        <v>0</v>
      </c>
      <c r="K26" s="15"/>
    </row>
    <row r="27" spans="1:11" ht="45" customHeight="1">
      <c r="A27" s="9" t="s">
        <v>62</v>
      </c>
      <c r="B27" s="19" t="s">
        <v>63</v>
      </c>
      <c r="C27" s="20"/>
      <c r="D27" s="21" t="s">
        <v>22</v>
      </c>
      <c r="E27" s="12">
        <v>16</v>
      </c>
      <c r="F27" s="12">
        <v>250</v>
      </c>
      <c r="G27" s="13"/>
      <c r="H27" s="14">
        <v>0.08</v>
      </c>
      <c r="I27" s="15">
        <f t="shared" si="0"/>
        <v>0</v>
      </c>
      <c r="J27" s="15">
        <f t="shared" si="1"/>
        <v>0</v>
      </c>
      <c r="K27" s="15"/>
    </row>
    <row r="28" spans="1:11" ht="185.25" customHeight="1">
      <c r="A28" s="9" t="s">
        <v>64</v>
      </c>
      <c r="B28" s="19" t="s">
        <v>65</v>
      </c>
      <c r="C28" s="20"/>
      <c r="D28" s="21" t="s">
        <v>19</v>
      </c>
      <c r="E28" s="12">
        <v>300</v>
      </c>
      <c r="F28" s="12">
        <v>1</v>
      </c>
      <c r="G28" s="13"/>
      <c r="H28" s="14">
        <v>0.08</v>
      </c>
      <c r="I28" s="15">
        <f t="shared" si="0"/>
        <v>0</v>
      </c>
      <c r="J28" s="15">
        <f t="shared" si="1"/>
        <v>0</v>
      </c>
      <c r="K28" s="15"/>
    </row>
    <row r="29" spans="1:11" ht="185.25" customHeight="1">
      <c r="A29" s="9" t="s">
        <v>66</v>
      </c>
      <c r="B29" s="22" t="s">
        <v>67</v>
      </c>
      <c r="C29" s="20"/>
      <c r="D29" s="21" t="s">
        <v>25</v>
      </c>
      <c r="E29" s="12">
        <v>50</v>
      </c>
      <c r="F29" s="12">
        <v>1</v>
      </c>
      <c r="G29" s="13"/>
      <c r="H29" s="14">
        <v>0.08</v>
      </c>
      <c r="I29" s="15">
        <f t="shared" si="0"/>
        <v>0</v>
      </c>
      <c r="J29" s="15">
        <f t="shared" si="1"/>
        <v>0</v>
      </c>
      <c r="K29" s="15"/>
    </row>
    <row r="30" spans="1:11" s="16" customFormat="1" ht="34.5" customHeight="1">
      <c r="A30" s="9" t="s">
        <v>68</v>
      </c>
      <c r="B30" s="19" t="s">
        <v>69</v>
      </c>
      <c r="C30" s="20"/>
      <c r="D30" s="21" t="s">
        <v>25</v>
      </c>
      <c r="E30" s="12">
        <v>50</v>
      </c>
      <c r="F30" s="12">
        <v>1</v>
      </c>
      <c r="G30" s="13"/>
      <c r="H30" s="14">
        <v>0.08</v>
      </c>
      <c r="I30" s="15">
        <f t="shared" si="0"/>
        <v>0</v>
      </c>
      <c r="J30" s="15">
        <f t="shared" si="1"/>
        <v>0</v>
      </c>
      <c r="K30" s="15"/>
    </row>
    <row r="31" spans="1:11" ht="39.75" customHeight="1">
      <c r="A31" s="9" t="s">
        <v>70</v>
      </c>
      <c r="B31" s="19" t="s">
        <v>71</v>
      </c>
      <c r="C31" s="20"/>
      <c r="D31" s="21" t="s">
        <v>22</v>
      </c>
      <c r="E31" s="12">
        <v>220</v>
      </c>
      <c r="F31" s="12">
        <v>50</v>
      </c>
      <c r="G31" s="13"/>
      <c r="H31" s="14">
        <v>0.08</v>
      </c>
      <c r="I31" s="15">
        <f t="shared" si="0"/>
        <v>0</v>
      </c>
      <c r="J31" s="15">
        <f t="shared" si="1"/>
        <v>0</v>
      </c>
      <c r="K31" s="15"/>
    </row>
    <row r="32" spans="1:11" ht="39.75" customHeight="1">
      <c r="A32" s="9" t="s">
        <v>72</v>
      </c>
      <c r="B32" s="19" t="s">
        <v>73</v>
      </c>
      <c r="C32" s="20"/>
      <c r="D32" s="21" t="s">
        <v>22</v>
      </c>
      <c r="E32" s="12">
        <v>10</v>
      </c>
      <c r="F32" s="12">
        <v>50</v>
      </c>
      <c r="G32" s="13"/>
      <c r="H32" s="14">
        <v>0.08</v>
      </c>
      <c r="I32" s="15">
        <f t="shared" si="0"/>
        <v>0</v>
      </c>
      <c r="J32" s="15">
        <f t="shared" si="1"/>
        <v>0</v>
      </c>
      <c r="K32" s="15"/>
    </row>
    <row r="33" spans="1:11" ht="60" customHeight="1">
      <c r="A33" s="9" t="s">
        <v>74</v>
      </c>
      <c r="B33" s="23" t="s">
        <v>75</v>
      </c>
      <c r="C33" s="11"/>
      <c r="D33" s="9" t="s">
        <v>19</v>
      </c>
      <c r="E33" s="12">
        <v>10</v>
      </c>
      <c r="F33" s="12">
        <v>1</v>
      </c>
      <c r="G33" s="13"/>
      <c r="H33" s="14">
        <v>0.08</v>
      </c>
      <c r="I33" s="15">
        <f t="shared" si="0"/>
        <v>0</v>
      </c>
      <c r="J33" s="15">
        <f t="shared" si="1"/>
        <v>0</v>
      </c>
      <c r="K33" s="15"/>
    </row>
    <row r="34" spans="1:11" ht="39.75" customHeight="1">
      <c r="A34" s="9" t="s">
        <v>76</v>
      </c>
      <c r="B34" s="23" t="s">
        <v>77</v>
      </c>
      <c r="C34" s="11"/>
      <c r="D34" s="9" t="s">
        <v>25</v>
      </c>
      <c r="E34" s="12">
        <v>1</v>
      </c>
      <c r="F34" s="12">
        <v>1</v>
      </c>
      <c r="G34" s="13"/>
      <c r="H34" s="14">
        <v>0.08</v>
      </c>
      <c r="I34" s="15">
        <f t="shared" si="0"/>
        <v>0</v>
      </c>
      <c r="J34" s="15">
        <f t="shared" si="1"/>
        <v>0</v>
      </c>
      <c r="K34" s="15"/>
    </row>
    <row r="35" spans="1:11" s="16" customFormat="1" ht="34.5" customHeight="1">
      <c r="A35" s="9" t="s">
        <v>78</v>
      </c>
      <c r="B35" s="19" t="s">
        <v>79</v>
      </c>
      <c r="C35" s="20"/>
      <c r="D35" s="21" t="s">
        <v>80</v>
      </c>
      <c r="E35" s="12">
        <v>460</v>
      </c>
      <c r="F35" s="12">
        <v>1</v>
      </c>
      <c r="G35" s="13"/>
      <c r="H35" s="14">
        <v>0.08</v>
      </c>
      <c r="I35" s="15">
        <f t="shared" si="0"/>
        <v>0</v>
      </c>
      <c r="J35" s="15">
        <f t="shared" si="1"/>
        <v>0</v>
      </c>
      <c r="K35" s="15"/>
    </row>
    <row r="36" spans="1:11" ht="34.5" customHeight="1">
      <c r="A36" s="9" t="s">
        <v>81</v>
      </c>
      <c r="B36" s="19" t="s">
        <v>82</v>
      </c>
      <c r="C36" s="20"/>
      <c r="D36" s="21" t="s">
        <v>22</v>
      </c>
      <c r="E36" s="12">
        <v>1</v>
      </c>
      <c r="F36" s="12">
        <v>100</v>
      </c>
      <c r="G36" s="13"/>
      <c r="H36" s="14">
        <v>0.08</v>
      </c>
      <c r="I36" s="15">
        <f t="shared" si="0"/>
        <v>0</v>
      </c>
      <c r="J36" s="15">
        <f t="shared" si="1"/>
        <v>0</v>
      </c>
      <c r="K36" s="15"/>
    </row>
    <row r="37" spans="1:11" s="29" customFormat="1" ht="34.5" customHeight="1">
      <c r="A37" s="9" t="s">
        <v>83</v>
      </c>
      <c r="B37" s="24" t="s">
        <v>84</v>
      </c>
      <c r="C37" s="24"/>
      <c r="D37" s="25" t="s">
        <v>25</v>
      </c>
      <c r="E37" s="26">
        <v>350</v>
      </c>
      <c r="F37" s="26">
        <v>1</v>
      </c>
      <c r="G37" s="27"/>
      <c r="H37" s="14">
        <v>0.08</v>
      </c>
      <c r="I37" s="15">
        <f t="shared" si="0"/>
        <v>0</v>
      </c>
      <c r="J37" s="15">
        <f t="shared" si="1"/>
        <v>0</v>
      </c>
      <c r="K37" s="28"/>
    </row>
    <row r="38" spans="1:11" ht="45.75" customHeight="1">
      <c r="A38" s="9" t="s">
        <v>85</v>
      </c>
      <c r="B38" s="23" t="s">
        <v>86</v>
      </c>
      <c r="C38" s="11"/>
      <c r="D38" s="9" t="s">
        <v>22</v>
      </c>
      <c r="E38" s="12">
        <v>1</v>
      </c>
      <c r="F38" s="12">
        <v>12</v>
      </c>
      <c r="G38" s="13"/>
      <c r="H38" s="14">
        <v>0.08</v>
      </c>
      <c r="I38" s="15">
        <f t="shared" si="0"/>
        <v>0</v>
      </c>
      <c r="J38" s="15">
        <f t="shared" si="1"/>
        <v>0</v>
      </c>
      <c r="K38" s="15"/>
    </row>
    <row r="39" spans="1:11" ht="45.75" customHeight="1">
      <c r="A39" s="9" t="s">
        <v>87</v>
      </c>
      <c r="B39" s="23" t="s">
        <v>88</v>
      </c>
      <c r="C39" s="11"/>
      <c r="D39" s="9" t="s">
        <v>22</v>
      </c>
      <c r="E39" s="12">
        <v>10</v>
      </c>
      <c r="F39" s="12">
        <v>12</v>
      </c>
      <c r="G39" s="13"/>
      <c r="H39" s="14">
        <v>0.23</v>
      </c>
      <c r="I39" s="15">
        <f t="shared" si="0"/>
        <v>0</v>
      </c>
      <c r="J39" s="15">
        <f t="shared" si="1"/>
        <v>0</v>
      </c>
      <c r="K39" s="15"/>
    </row>
    <row r="40" spans="1:11" ht="34.5" customHeight="1">
      <c r="A40" s="9" t="s">
        <v>89</v>
      </c>
      <c r="B40" s="10" t="s">
        <v>90</v>
      </c>
      <c r="C40" s="11"/>
      <c r="D40" s="9" t="s">
        <v>25</v>
      </c>
      <c r="E40" s="12">
        <v>2000</v>
      </c>
      <c r="F40" s="12">
        <v>100</v>
      </c>
      <c r="G40" s="13"/>
      <c r="H40" s="14">
        <v>0.08</v>
      </c>
      <c r="I40" s="15">
        <f t="shared" si="0"/>
        <v>0</v>
      </c>
      <c r="J40" s="15">
        <f t="shared" si="1"/>
        <v>0</v>
      </c>
      <c r="K40" s="15"/>
    </row>
    <row r="41" spans="1:11" s="16" customFormat="1" ht="46.5" customHeight="1">
      <c r="A41" s="9" t="s">
        <v>91</v>
      </c>
      <c r="B41" s="19" t="s">
        <v>92</v>
      </c>
      <c r="C41" s="20"/>
      <c r="D41" s="21" t="s">
        <v>19</v>
      </c>
      <c r="E41" s="12">
        <v>100</v>
      </c>
      <c r="F41" s="12">
        <v>100</v>
      </c>
      <c r="G41" s="13"/>
      <c r="H41" s="14">
        <v>0.08</v>
      </c>
      <c r="I41" s="15">
        <f t="shared" si="0"/>
        <v>0</v>
      </c>
      <c r="J41" s="15">
        <f t="shared" si="1"/>
        <v>0</v>
      </c>
      <c r="K41" s="15"/>
    </row>
    <row r="42" spans="1:11" s="16" customFormat="1" ht="34.5" customHeight="1">
      <c r="A42" s="9" t="s">
        <v>93</v>
      </c>
      <c r="B42" s="30" t="s">
        <v>94</v>
      </c>
      <c r="C42" s="20"/>
      <c r="D42" s="21" t="s">
        <v>25</v>
      </c>
      <c r="E42" s="12">
        <v>5</v>
      </c>
      <c r="F42" s="12">
        <v>1</v>
      </c>
      <c r="G42" s="13"/>
      <c r="H42" s="14">
        <v>0.08</v>
      </c>
      <c r="I42" s="15">
        <f t="shared" si="0"/>
        <v>0</v>
      </c>
      <c r="J42" s="15">
        <f t="shared" si="1"/>
        <v>0</v>
      </c>
      <c r="K42" s="15"/>
    </row>
    <row r="43" spans="1:11" s="16" customFormat="1" ht="34.5" customHeight="1">
      <c r="A43" s="9" t="s">
        <v>95</v>
      </c>
      <c r="B43" s="30" t="s">
        <v>96</v>
      </c>
      <c r="C43" s="20"/>
      <c r="D43" s="21" t="s">
        <v>22</v>
      </c>
      <c r="E43" s="12">
        <v>1</v>
      </c>
      <c r="F43" s="12">
        <v>100</v>
      </c>
      <c r="G43" s="13"/>
      <c r="H43" s="14">
        <v>0.08</v>
      </c>
      <c r="I43" s="15">
        <f t="shared" si="0"/>
        <v>0</v>
      </c>
      <c r="J43" s="15">
        <f t="shared" si="1"/>
        <v>0</v>
      </c>
      <c r="K43" s="15"/>
    </row>
    <row r="44" spans="1:11" ht="34.5" customHeight="1">
      <c r="A44" s="9" t="s">
        <v>97</v>
      </c>
      <c r="B44" s="19" t="s">
        <v>98</v>
      </c>
      <c r="C44" s="20"/>
      <c r="D44" s="21" t="s">
        <v>19</v>
      </c>
      <c r="E44" s="12">
        <v>60</v>
      </c>
      <c r="F44" s="12">
        <v>1</v>
      </c>
      <c r="G44" s="13"/>
      <c r="H44" s="14">
        <v>0.08</v>
      </c>
      <c r="I44" s="15">
        <f t="shared" si="0"/>
        <v>0</v>
      </c>
      <c r="J44" s="15">
        <f t="shared" si="1"/>
        <v>0</v>
      </c>
      <c r="K44" s="15"/>
    </row>
    <row r="45" spans="1:11" ht="34.5" customHeight="1">
      <c r="A45" s="9" t="s">
        <v>99</v>
      </c>
      <c r="B45" s="19" t="s">
        <v>100</v>
      </c>
      <c r="C45" s="20"/>
      <c r="D45" s="21" t="s">
        <v>19</v>
      </c>
      <c r="E45" s="12">
        <v>10</v>
      </c>
      <c r="F45" s="12">
        <v>1</v>
      </c>
      <c r="G45" s="13"/>
      <c r="H45" s="14">
        <v>0.08</v>
      </c>
      <c r="I45" s="15">
        <f t="shared" si="0"/>
        <v>0</v>
      </c>
      <c r="J45" s="15">
        <f t="shared" si="1"/>
        <v>0</v>
      </c>
      <c r="K45" s="15"/>
    </row>
    <row r="46" spans="1:11" s="37" customFormat="1" ht="34.5" customHeight="1">
      <c r="A46" s="9" t="s">
        <v>101</v>
      </c>
      <c r="B46" s="31" t="s">
        <v>102</v>
      </c>
      <c r="C46" s="32"/>
      <c r="D46" s="33" t="s">
        <v>19</v>
      </c>
      <c r="E46" s="34">
        <v>12</v>
      </c>
      <c r="F46" s="34">
        <v>4</v>
      </c>
      <c r="G46" s="35"/>
      <c r="H46" s="14">
        <v>0.08</v>
      </c>
      <c r="I46" s="15">
        <f t="shared" si="0"/>
        <v>0</v>
      </c>
      <c r="J46" s="15">
        <f t="shared" si="1"/>
        <v>0</v>
      </c>
      <c r="K46" s="36"/>
    </row>
    <row r="47" spans="1:11" s="29" customFormat="1" ht="30" customHeight="1">
      <c r="A47" s="9" t="s">
        <v>103</v>
      </c>
      <c r="B47" s="38" t="s">
        <v>104</v>
      </c>
      <c r="C47" s="38"/>
      <c r="D47" s="25" t="s">
        <v>25</v>
      </c>
      <c r="E47" s="26">
        <v>15</v>
      </c>
      <c r="F47" s="26">
        <v>1</v>
      </c>
      <c r="G47" s="27"/>
      <c r="H47" s="14">
        <v>0.08</v>
      </c>
      <c r="I47" s="15">
        <f t="shared" si="0"/>
        <v>0</v>
      </c>
      <c r="J47" s="15">
        <f t="shared" si="1"/>
        <v>0</v>
      </c>
      <c r="K47" s="28"/>
    </row>
    <row r="48" spans="1:11" ht="34.5" customHeight="1">
      <c r="A48" s="9" t="s">
        <v>105</v>
      </c>
      <c r="B48" s="19" t="s">
        <v>106</v>
      </c>
      <c r="C48" s="20"/>
      <c r="D48" s="21" t="s">
        <v>22</v>
      </c>
      <c r="E48" s="12">
        <v>30</v>
      </c>
      <c r="F48" s="12">
        <v>1</v>
      </c>
      <c r="G48" s="13"/>
      <c r="H48" s="14">
        <v>0.08</v>
      </c>
      <c r="I48" s="15">
        <f t="shared" si="0"/>
        <v>0</v>
      </c>
      <c r="J48" s="15">
        <f t="shared" si="1"/>
        <v>0</v>
      </c>
      <c r="K48" s="15"/>
    </row>
    <row r="49" spans="1:11" ht="34.5" customHeight="1">
      <c r="A49" s="9" t="s">
        <v>107</v>
      </c>
      <c r="B49" s="19" t="s">
        <v>108</v>
      </c>
      <c r="C49" s="20"/>
      <c r="D49" s="21" t="s">
        <v>19</v>
      </c>
      <c r="E49" s="12">
        <v>280</v>
      </c>
      <c r="F49" s="12">
        <v>1</v>
      </c>
      <c r="G49" s="13"/>
      <c r="H49" s="14">
        <v>0.08</v>
      </c>
      <c r="I49" s="15">
        <f t="shared" si="0"/>
        <v>0</v>
      </c>
      <c r="J49" s="15">
        <f t="shared" si="1"/>
        <v>0</v>
      </c>
      <c r="K49" s="15"/>
    </row>
    <row r="50" spans="1:11" ht="52.5" customHeight="1">
      <c r="A50" s="9" t="s">
        <v>109</v>
      </c>
      <c r="B50" s="19" t="s">
        <v>110</v>
      </c>
      <c r="C50" s="20"/>
      <c r="D50" s="21" t="s">
        <v>19</v>
      </c>
      <c r="E50" s="12">
        <v>10</v>
      </c>
      <c r="F50" s="12">
        <v>1</v>
      </c>
      <c r="G50" s="13"/>
      <c r="H50" s="14">
        <v>0.08</v>
      </c>
      <c r="I50" s="15">
        <f t="shared" si="0"/>
        <v>0</v>
      </c>
      <c r="J50" s="15">
        <f t="shared" si="1"/>
        <v>0</v>
      </c>
      <c r="K50" s="15"/>
    </row>
    <row r="51" spans="1:11" ht="55.5" customHeight="1">
      <c r="A51" s="9" t="s">
        <v>111</v>
      </c>
      <c r="B51" s="19" t="s">
        <v>112</v>
      </c>
      <c r="C51" s="20"/>
      <c r="D51" s="21" t="s">
        <v>19</v>
      </c>
      <c r="E51" s="12">
        <v>300</v>
      </c>
      <c r="F51" s="12">
        <v>1</v>
      </c>
      <c r="G51" s="13"/>
      <c r="H51" s="14">
        <v>0.08</v>
      </c>
      <c r="I51" s="15">
        <f t="shared" si="0"/>
        <v>0</v>
      </c>
      <c r="J51" s="15">
        <f t="shared" si="1"/>
        <v>0</v>
      </c>
      <c r="K51" s="15"/>
    </row>
    <row r="52" spans="1:11" ht="58.5" customHeight="1">
      <c r="A52" s="9" t="s">
        <v>113</v>
      </c>
      <c r="B52" s="19" t="s">
        <v>114</v>
      </c>
      <c r="C52" s="20"/>
      <c r="D52" s="21" t="s">
        <v>19</v>
      </c>
      <c r="E52" s="12">
        <v>400</v>
      </c>
      <c r="F52" s="12">
        <v>1</v>
      </c>
      <c r="G52" s="13"/>
      <c r="H52" s="14">
        <v>0.08</v>
      </c>
      <c r="I52" s="15">
        <f t="shared" si="0"/>
        <v>0</v>
      </c>
      <c r="J52" s="15">
        <f t="shared" si="1"/>
        <v>0</v>
      </c>
      <c r="K52" s="15"/>
    </row>
    <row r="53" spans="1:11" s="16" customFormat="1" ht="58.5" customHeight="1">
      <c r="A53" s="9" t="s">
        <v>115</v>
      </c>
      <c r="B53" s="19" t="s">
        <v>116</v>
      </c>
      <c r="C53" s="20"/>
      <c r="D53" s="21" t="s">
        <v>19</v>
      </c>
      <c r="E53" s="12">
        <v>5</v>
      </c>
      <c r="F53" s="12">
        <v>1</v>
      </c>
      <c r="G53" s="13"/>
      <c r="H53" s="14">
        <v>0.08</v>
      </c>
      <c r="I53" s="15">
        <f t="shared" si="0"/>
        <v>0</v>
      </c>
      <c r="J53" s="15">
        <f t="shared" si="1"/>
        <v>0</v>
      </c>
      <c r="K53" s="15"/>
    </row>
    <row r="54" spans="1:11" s="16" customFormat="1" ht="58.5" customHeight="1">
      <c r="A54" s="9" t="s">
        <v>117</v>
      </c>
      <c r="B54" s="19" t="s">
        <v>118</v>
      </c>
      <c r="C54" s="20"/>
      <c r="D54" s="21" t="s">
        <v>19</v>
      </c>
      <c r="E54" s="12">
        <v>5</v>
      </c>
      <c r="F54" s="12">
        <v>1</v>
      </c>
      <c r="G54" s="13"/>
      <c r="H54" s="14">
        <v>0.08</v>
      </c>
      <c r="I54" s="15">
        <f t="shared" si="0"/>
        <v>0</v>
      </c>
      <c r="J54" s="15">
        <f t="shared" si="1"/>
        <v>0</v>
      </c>
      <c r="K54" s="15"/>
    </row>
    <row r="55" spans="1:11" s="16" customFormat="1" ht="58.5" customHeight="1">
      <c r="A55" s="9" t="s">
        <v>119</v>
      </c>
      <c r="B55" s="19" t="s">
        <v>120</v>
      </c>
      <c r="C55" s="20"/>
      <c r="D55" s="21" t="s">
        <v>25</v>
      </c>
      <c r="E55" s="12">
        <v>10</v>
      </c>
      <c r="F55" s="12">
        <v>1</v>
      </c>
      <c r="G55" s="13"/>
      <c r="H55" s="14">
        <v>0.08</v>
      </c>
      <c r="I55" s="15">
        <f t="shared" si="0"/>
        <v>0</v>
      </c>
      <c r="J55" s="15">
        <f t="shared" si="1"/>
        <v>0</v>
      </c>
      <c r="K55" s="15"/>
    </row>
    <row r="56" spans="1:11" ht="58.5" customHeight="1">
      <c r="A56" s="9" t="s">
        <v>121</v>
      </c>
      <c r="B56" s="19" t="s">
        <v>122</v>
      </c>
      <c r="C56" s="20"/>
      <c r="D56" s="21" t="s">
        <v>25</v>
      </c>
      <c r="E56" s="12">
        <v>100</v>
      </c>
      <c r="F56" s="12">
        <v>1</v>
      </c>
      <c r="G56" s="13"/>
      <c r="H56" s="14">
        <v>0.08</v>
      </c>
      <c r="I56" s="15">
        <f t="shared" si="0"/>
        <v>0</v>
      </c>
      <c r="J56" s="15">
        <f t="shared" si="1"/>
        <v>0</v>
      </c>
      <c r="K56" s="15"/>
    </row>
    <row r="57" spans="1:11" ht="58.5" customHeight="1">
      <c r="A57" s="9" t="s">
        <v>123</v>
      </c>
      <c r="B57" s="19" t="s">
        <v>124</v>
      </c>
      <c r="C57" s="20"/>
      <c r="D57" s="21" t="s">
        <v>25</v>
      </c>
      <c r="E57" s="12">
        <v>3500</v>
      </c>
      <c r="F57" s="12">
        <v>1</v>
      </c>
      <c r="G57" s="13"/>
      <c r="H57" s="14">
        <v>0.08</v>
      </c>
      <c r="I57" s="15">
        <f t="shared" si="0"/>
        <v>0</v>
      </c>
      <c r="J57" s="15">
        <f t="shared" si="1"/>
        <v>0</v>
      </c>
      <c r="K57" s="15"/>
    </row>
    <row r="58" spans="1:11" ht="43.5" customHeight="1">
      <c r="A58" s="9" t="s">
        <v>125</v>
      </c>
      <c r="B58" s="19" t="s">
        <v>126</v>
      </c>
      <c r="C58" s="20"/>
      <c r="D58" s="21" t="s">
        <v>25</v>
      </c>
      <c r="E58" s="12">
        <v>50</v>
      </c>
      <c r="F58" s="12">
        <v>1</v>
      </c>
      <c r="G58" s="13"/>
      <c r="H58" s="14">
        <v>0.08</v>
      </c>
      <c r="I58" s="15">
        <f t="shared" si="0"/>
        <v>0</v>
      </c>
      <c r="J58" s="15">
        <f t="shared" si="1"/>
        <v>0</v>
      </c>
      <c r="K58" s="15"/>
    </row>
    <row r="59" spans="1:11" ht="58.5" customHeight="1">
      <c r="A59" s="9" t="s">
        <v>127</v>
      </c>
      <c r="B59" s="19" t="s">
        <v>128</v>
      </c>
      <c r="C59" s="20"/>
      <c r="D59" s="21" t="s">
        <v>25</v>
      </c>
      <c r="E59" s="12">
        <v>2000</v>
      </c>
      <c r="F59" s="12">
        <v>1</v>
      </c>
      <c r="G59" s="13"/>
      <c r="H59" s="14">
        <v>0.08</v>
      </c>
      <c r="I59" s="15">
        <f t="shared" si="0"/>
        <v>0</v>
      </c>
      <c r="J59" s="15">
        <f t="shared" si="1"/>
        <v>0</v>
      </c>
      <c r="K59" s="15"/>
    </row>
    <row r="60" spans="1:11" ht="37.5" customHeight="1">
      <c r="A60" s="9" t="s">
        <v>129</v>
      </c>
      <c r="B60" s="19" t="s">
        <v>130</v>
      </c>
      <c r="C60" s="20"/>
      <c r="D60" s="21" t="s">
        <v>19</v>
      </c>
      <c r="E60" s="12">
        <v>150</v>
      </c>
      <c r="F60" s="12">
        <v>1</v>
      </c>
      <c r="G60" s="13"/>
      <c r="H60" s="14">
        <v>0.08</v>
      </c>
      <c r="I60" s="15">
        <f t="shared" si="0"/>
        <v>0</v>
      </c>
      <c r="J60" s="15">
        <f t="shared" si="1"/>
        <v>0</v>
      </c>
      <c r="K60" s="15"/>
    </row>
    <row r="61" spans="1:11" ht="38.25" customHeight="1">
      <c r="A61" s="9" t="s">
        <v>131</v>
      </c>
      <c r="B61" s="19" t="s">
        <v>132</v>
      </c>
      <c r="C61" s="20"/>
      <c r="D61" s="21" t="s">
        <v>25</v>
      </c>
      <c r="E61" s="12">
        <v>320</v>
      </c>
      <c r="F61" s="12">
        <v>1</v>
      </c>
      <c r="G61" s="13"/>
      <c r="H61" s="14">
        <v>0.08</v>
      </c>
      <c r="I61" s="15">
        <f t="shared" si="0"/>
        <v>0</v>
      </c>
      <c r="J61" s="15">
        <f t="shared" si="1"/>
        <v>0</v>
      </c>
      <c r="K61" s="15"/>
    </row>
    <row r="62" spans="1:11" ht="67.5" customHeight="1">
      <c r="A62" s="9" t="s">
        <v>133</v>
      </c>
      <c r="B62" s="19" t="s">
        <v>134</v>
      </c>
      <c r="C62" s="20"/>
      <c r="D62" s="21" t="s">
        <v>19</v>
      </c>
      <c r="E62" s="12">
        <v>80</v>
      </c>
      <c r="F62" s="12">
        <v>1</v>
      </c>
      <c r="G62" s="13"/>
      <c r="H62" s="14">
        <v>0.08</v>
      </c>
      <c r="I62" s="15">
        <f t="shared" si="0"/>
        <v>0</v>
      </c>
      <c r="J62" s="15">
        <f t="shared" si="1"/>
        <v>0</v>
      </c>
      <c r="K62" s="15"/>
    </row>
    <row r="63" spans="1:11" ht="56.25" customHeight="1">
      <c r="A63" s="9" t="s">
        <v>135</v>
      </c>
      <c r="B63" s="19" t="s">
        <v>136</v>
      </c>
      <c r="C63" s="20"/>
      <c r="D63" s="21" t="s">
        <v>19</v>
      </c>
      <c r="E63" s="12">
        <v>7250</v>
      </c>
      <c r="F63" s="12">
        <v>1</v>
      </c>
      <c r="G63" s="13"/>
      <c r="H63" s="14">
        <v>0.08</v>
      </c>
      <c r="I63" s="15">
        <f t="shared" si="0"/>
        <v>0</v>
      </c>
      <c r="J63" s="15">
        <f t="shared" si="1"/>
        <v>0</v>
      </c>
      <c r="K63" s="15"/>
    </row>
    <row r="64" spans="1:11" ht="38.25" customHeight="1">
      <c r="A64" s="9" t="s">
        <v>137</v>
      </c>
      <c r="B64" s="19" t="s">
        <v>138</v>
      </c>
      <c r="C64" s="20"/>
      <c r="D64" s="21" t="s">
        <v>22</v>
      </c>
      <c r="E64" s="12">
        <v>2</v>
      </c>
      <c r="F64" s="12">
        <v>100</v>
      </c>
      <c r="G64" s="13"/>
      <c r="H64" s="14">
        <v>0.08</v>
      </c>
      <c r="I64" s="15">
        <f t="shared" si="0"/>
        <v>0</v>
      </c>
      <c r="J64" s="15">
        <f t="shared" si="1"/>
        <v>0</v>
      </c>
      <c r="K64" s="15"/>
    </row>
    <row r="65" spans="1:11" ht="54.75" customHeight="1">
      <c r="A65" s="9" t="s">
        <v>139</v>
      </c>
      <c r="B65" s="19" t="s">
        <v>140</v>
      </c>
      <c r="C65" s="20"/>
      <c r="D65" s="21" t="s">
        <v>141</v>
      </c>
      <c r="E65" s="12">
        <v>350</v>
      </c>
      <c r="F65" s="12">
        <v>1</v>
      </c>
      <c r="G65" s="13"/>
      <c r="H65" s="14">
        <v>0.08</v>
      </c>
      <c r="I65" s="15">
        <f t="shared" si="0"/>
        <v>0</v>
      </c>
      <c r="J65" s="15">
        <f t="shared" si="1"/>
        <v>0</v>
      </c>
      <c r="K65" s="15"/>
    </row>
    <row r="66" spans="1:11" s="39" customFormat="1" ht="34.5" customHeight="1">
      <c r="A66" s="9" t="s">
        <v>142</v>
      </c>
      <c r="B66" s="19" t="s">
        <v>143</v>
      </c>
      <c r="C66" s="20"/>
      <c r="D66" s="21" t="s">
        <v>141</v>
      </c>
      <c r="E66" s="12">
        <v>50</v>
      </c>
      <c r="F66" s="12">
        <v>1</v>
      </c>
      <c r="G66" s="13"/>
      <c r="H66" s="14">
        <v>0.08</v>
      </c>
      <c r="I66" s="15">
        <f t="shared" si="0"/>
        <v>0</v>
      </c>
      <c r="J66" s="15">
        <f t="shared" si="1"/>
        <v>0</v>
      </c>
      <c r="K66" s="15"/>
    </row>
    <row r="67" spans="1:11" s="39" customFormat="1" ht="34.5" customHeight="1">
      <c r="A67" s="9" t="s">
        <v>144</v>
      </c>
      <c r="B67" s="19" t="s">
        <v>145</v>
      </c>
      <c r="C67" s="20"/>
      <c r="D67" s="21" t="s">
        <v>22</v>
      </c>
      <c r="E67" s="12">
        <v>100</v>
      </c>
      <c r="F67" s="12">
        <v>100</v>
      </c>
      <c r="G67" s="13"/>
      <c r="H67" s="14">
        <v>0.08</v>
      </c>
      <c r="I67" s="15">
        <f t="shared" si="0"/>
        <v>0</v>
      </c>
      <c r="J67" s="15">
        <f t="shared" si="1"/>
        <v>0</v>
      </c>
      <c r="K67" s="15"/>
    </row>
    <row r="68" spans="1:11" ht="71.25" customHeight="1">
      <c r="A68" s="9" t="s">
        <v>146</v>
      </c>
      <c r="B68" s="19" t="s">
        <v>147</v>
      </c>
      <c r="C68" s="20"/>
      <c r="D68" s="21" t="s">
        <v>22</v>
      </c>
      <c r="E68" s="12">
        <v>220</v>
      </c>
      <c r="F68" s="12">
        <v>200</v>
      </c>
      <c r="G68" s="13"/>
      <c r="H68" s="14">
        <v>0.08</v>
      </c>
      <c r="I68" s="15">
        <f t="shared" si="0"/>
        <v>0</v>
      </c>
      <c r="J68" s="15">
        <f t="shared" si="1"/>
        <v>0</v>
      </c>
      <c r="K68" s="15"/>
    </row>
    <row r="69" spans="1:11" ht="189" customHeight="1">
      <c r="A69" s="9" t="s">
        <v>148</v>
      </c>
      <c r="B69" s="19" t="s">
        <v>149</v>
      </c>
      <c r="C69" s="20"/>
      <c r="D69" s="21" t="s">
        <v>22</v>
      </c>
      <c r="E69" s="12">
        <v>40</v>
      </c>
      <c r="F69" s="12">
        <v>50</v>
      </c>
      <c r="G69" s="13"/>
      <c r="H69" s="14">
        <v>0.08</v>
      </c>
      <c r="I69" s="15">
        <f t="shared" si="0"/>
        <v>0</v>
      </c>
      <c r="J69" s="15">
        <f t="shared" si="1"/>
        <v>0</v>
      </c>
      <c r="K69" s="15"/>
    </row>
    <row r="70" spans="1:11" ht="82.5" customHeight="1">
      <c r="A70" s="9" t="s">
        <v>150</v>
      </c>
      <c r="B70" s="19" t="s">
        <v>151</v>
      </c>
      <c r="C70" s="20"/>
      <c r="D70" s="21" t="s">
        <v>22</v>
      </c>
      <c r="E70" s="12">
        <v>304</v>
      </c>
      <c r="F70" s="12">
        <v>250</v>
      </c>
      <c r="G70" s="13"/>
      <c r="H70" s="14">
        <v>0.08</v>
      </c>
      <c r="I70" s="15">
        <f t="shared" si="0"/>
        <v>0</v>
      </c>
      <c r="J70" s="15">
        <f t="shared" si="1"/>
        <v>0</v>
      </c>
      <c r="K70" s="15"/>
    </row>
    <row r="71" spans="1:11" ht="46.5" customHeight="1">
      <c r="A71" s="9" t="s">
        <v>152</v>
      </c>
      <c r="B71" s="19" t="s">
        <v>153</v>
      </c>
      <c r="C71" s="20"/>
      <c r="D71" s="21" t="s">
        <v>141</v>
      </c>
      <c r="E71" s="12">
        <v>400</v>
      </c>
      <c r="F71" s="12">
        <v>1</v>
      </c>
      <c r="G71" s="13"/>
      <c r="H71" s="14">
        <v>0.08</v>
      </c>
      <c r="I71" s="15">
        <f t="shared" si="0"/>
        <v>0</v>
      </c>
      <c r="J71" s="15">
        <f t="shared" si="1"/>
        <v>0</v>
      </c>
      <c r="K71" s="15"/>
    </row>
    <row r="72" spans="1:11" ht="30" customHeight="1">
      <c r="A72" s="9" t="s">
        <v>154</v>
      </c>
      <c r="B72" s="19" t="s">
        <v>155</v>
      </c>
      <c r="C72" s="20"/>
      <c r="D72" s="21" t="s">
        <v>25</v>
      </c>
      <c r="E72" s="12">
        <v>2</v>
      </c>
      <c r="F72" s="12">
        <v>1</v>
      </c>
      <c r="G72" s="13"/>
      <c r="H72" s="14">
        <v>0.08</v>
      </c>
      <c r="I72" s="15">
        <f t="shared" si="0"/>
        <v>0</v>
      </c>
      <c r="J72" s="15">
        <f t="shared" si="1"/>
        <v>0</v>
      </c>
      <c r="K72" s="15"/>
    </row>
    <row r="73" spans="1:11" ht="30" customHeight="1">
      <c r="A73" s="9" t="s">
        <v>156</v>
      </c>
      <c r="B73" s="19" t="s">
        <v>157</v>
      </c>
      <c r="C73" s="20"/>
      <c r="D73" s="21" t="s">
        <v>19</v>
      </c>
      <c r="E73" s="12">
        <v>2</v>
      </c>
      <c r="F73" s="12">
        <v>1</v>
      </c>
      <c r="G73" s="13"/>
      <c r="H73" s="14">
        <v>0.08</v>
      </c>
      <c r="I73" s="15">
        <f t="shared" si="0"/>
        <v>0</v>
      </c>
      <c r="J73" s="15">
        <f t="shared" si="1"/>
        <v>0</v>
      </c>
      <c r="K73" s="15"/>
    </row>
    <row r="74" spans="1:11" ht="30" customHeight="1">
      <c r="A74" s="9" t="s">
        <v>158</v>
      </c>
      <c r="B74" s="19" t="s">
        <v>159</v>
      </c>
      <c r="C74" s="20"/>
      <c r="D74" s="21" t="s">
        <v>25</v>
      </c>
      <c r="E74" s="12">
        <v>4</v>
      </c>
      <c r="F74" s="12">
        <v>1</v>
      </c>
      <c r="G74" s="13"/>
      <c r="H74" s="14">
        <v>0.08</v>
      </c>
      <c r="I74" s="15">
        <f t="shared" si="0"/>
        <v>0</v>
      </c>
      <c r="J74" s="15">
        <f t="shared" si="1"/>
        <v>0</v>
      </c>
      <c r="K74" s="15"/>
    </row>
    <row r="75" spans="1:11" ht="30" customHeight="1">
      <c r="A75" s="9" t="s">
        <v>160</v>
      </c>
      <c r="B75" s="19" t="s">
        <v>161</v>
      </c>
      <c r="C75" s="20"/>
      <c r="D75" s="21" t="s">
        <v>19</v>
      </c>
      <c r="E75" s="12">
        <v>2</v>
      </c>
      <c r="F75" s="12">
        <v>1</v>
      </c>
      <c r="G75" s="13"/>
      <c r="H75" s="14">
        <v>0.08</v>
      </c>
      <c r="I75" s="15">
        <f t="shared" si="0"/>
        <v>0</v>
      </c>
      <c r="J75" s="15">
        <f t="shared" si="1"/>
        <v>0</v>
      </c>
      <c r="K75" s="15"/>
    </row>
    <row r="76" spans="1:11" ht="30" customHeight="1">
      <c r="A76" s="9" t="s">
        <v>162</v>
      </c>
      <c r="B76" s="19" t="s">
        <v>163</v>
      </c>
      <c r="C76" s="20"/>
      <c r="D76" s="21" t="s">
        <v>19</v>
      </c>
      <c r="E76" s="12">
        <v>2</v>
      </c>
      <c r="F76" s="12">
        <v>1</v>
      </c>
      <c r="G76" s="13"/>
      <c r="H76" s="14">
        <v>0.08</v>
      </c>
      <c r="I76" s="15">
        <f t="shared" si="0"/>
        <v>0</v>
      </c>
      <c r="J76" s="15">
        <f t="shared" si="1"/>
        <v>0</v>
      </c>
      <c r="K76" s="15"/>
    </row>
    <row r="77" spans="1:11" ht="30" customHeight="1">
      <c r="A77" s="9" t="s">
        <v>164</v>
      </c>
      <c r="B77" s="10" t="s">
        <v>165</v>
      </c>
      <c r="C77" s="11"/>
      <c r="D77" s="9" t="s">
        <v>19</v>
      </c>
      <c r="E77" s="12">
        <v>350</v>
      </c>
      <c r="F77" s="12">
        <v>1</v>
      </c>
      <c r="G77" s="13"/>
      <c r="H77" s="14">
        <v>0.08</v>
      </c>
      <c r="I77" s="15">
        <f t="shared" si="0"/>
        <v>0</v>
      </c>
      <c r="J77" s="15">
        <f t="shared" si="1"/>
        <v>0</v>
      </c>
      <c r="K77" s="15"/>
    </row>
    <row r="78" spans="1:11" ht="33" customHeight="1">
      <c r="A78" s="9" t="s">
        <v>166</v>
      </c>
      <c r="B78" s="10" t="s">
        <v>167</v>
      </c>
      <c r="C78" s="11"/>
      <c r="D78" s="9" t="s">
        <v>22</v>
      </c>
      <c r="E78" s="12">
        <v>13</v>
      </c>
      <c r="F78" s="12">
        <v>100</v>
      </c>
      <c r="G78" s="13"/>
      <c r="H78" s="14">
        <v>0.08</v>
      </c>
      <c r="I78" s="15">
        <f t="shared" si="0"/>
        <v>0</v>
      </c>
      <c r="J78" s="15">
        <f t="shared" si="1"/>
        <v>0</v>
      </c>
      <c r="K78" s="15"/>
    </row>
    <row r="79" spans="1:11" ht="30" customHeight="1">
      <c r="A79" s="9" t="s">
        <v>168</v>
      </c>
      <c r="B79" s="19" t="s">
        <v>169</v>
      </c>
      <c r="C79" s="20"/>
      <c r="D79" s="21" t="s">
        <v>22</v>
      </c>
      <c r="E79" s="12">
        <v>115</v>
      </c>
      <c r="F79" s="12">
        <v>100</v>
      </c>
      <c r="G79" s="13"/>
      <c r="H79" s="14">
        <v>0.08</v>
      </c>
      <c r="I79" s="15">
        <f t="shared" si="0"/>
        <v>0</v>
      </c>
      <c r="J79" s="15">
        <f t="shared" si="1"/>
        <v>0</v>
      </c>
      <c r="K79" s="15"/>
    </row>
    <row r="80" spans="1:11" ht="30" customHeight="1">
      <c r="A80" s="9" t="s">
        <v>170</v>
      </c>
      <c r="B80" s="19" t="s">
        <v>171</v>
      </c>
      <c r="C80" s="20"/>
      <c r="D80" s="21" t="s">
        <v>22</v>
      </c>
      <c r="E80" s="12">
        <v>40</v>
      </c>
      <c r="F80" s="12">
        <v>100</v>
      </c>
      <c r="G80" s="13"/>
      <c r="H80" s="14">
        <v>0.08</v>
      </c>
      <c r="I80" s="15">
        <f t="shared" si="0"/>
        <v>0</v>
      </c>
      <c r="J80" s="15">
        <f t="shared" si="1"/>
        <v>0</v>
      </c>
      <c r="K80" s="15"/>
    </row>
    <row r="81" spans="1:11" ht="30" customHeight="1">
      <c r="A81" s="9" t="s">
        <v>172</v>
      </c>
      <c r="B81" s="19" t="s">
        <v>173</v>
      </c>
      <c r="C81" s="20"/>
      <c r="D81" s="21" t="s">
        <v>22</v>
      </c>
      <c r="E81" s="12">
        <v>105</v>
      </c>
      <c r="F81" s="12">
        <v>50</v>
      </c>
      <c r="G81" s="13"/>
      <c r="H81" s="14">
        <v>0.08</v>
      </c>
      <c r="I81" s="15">
        <f t="shared" si="0"/>
        <v>0</v>
      </c>
      <c r="J81" s="15">
        <f t="shared" si="1"/>
        <v>0</v>
      </c>
      <c r="K81" s="15"/>
    </row>
    <row r="82" spans="1:11" ht="30" customHeight="1">
      <c r="A82" s="9" t="s">
        <v>174</v>
      </c>
      <c r="B82" s="19" t="s">
        <v>175</v>
      </c>
      <c r="C82" s="20"/>
      <c r="D82" s="21" t="s">
        <v>22</v>
      </c>
      <c r="E82" s="12">
        <v>70</v>
      </c>
      <c r="F82" s="12">
        <v>100</v>
      </c>
      <c r="G82" s="13"/>
      <c r="H82" s="14">
        <v>0.08</v>
      </c>
      <c r="I82" s="15">
        <f t="shared" si="0"/>
        <v>0</v>
      </c>
      <c r="J82" s="15">
        <f t="shared" si="1"/>
        <v>0</v>
      </c>
      <c r="K82" s="15"/>
    </row>
    <row r="83" spans="1:11" ht="45" customHeight="1">
      <c r="A83" s="9" t="s">
        <v>176</v>
      </c>
      <c r="B83" s="19" t="s">
        <v>177</v>
      </c>
      <c r="C83" s="20"/>
      <c r="D83" s="21" t="s">
        <v>19</v>
      </c>
      <c r="E83" s="12">
        <v>50</v>
      </c>
      <c r="F83" s="12">
        <v>1</v>
      </c>
      <c r="G83" s="13"/>
      <c r="H83" s="14">
        <v>0.08</v>
      </c>
      <c r="I83" s="15">
        <f t="shared" si="0"/>
        <v>0</v>
      </c>
      <c r="J83" s="15">
        <f t="shared" si="1"/>
        <v>0</v>
      </c>
      <c r="K83" s="15"/>
    </row>
    <row r="84" spans="1:11" ht="54.75" customHeight="1">
      <c r="A84" s="9" t="s">
        <v>178</v>
      </c>
      <c r="B84" s="19" t="s">
        <v>179</v>
      </c>
      <c r="C84" s="20"/>
      <c r="D84" s="21" t="s">
        <v>25</v>
      </c>
      <c r="E84" s="12">
        <v>20</v>
      </c>
      <c r="F84" s="12">
        <v>1</v>
      </c>
      <c r="G84" s="13"/>
      <c r="H84" s="14">
        <v>0.08</v>
      </c>
      <c r="I84" s="15">
        <f t="shared" si="0"/>
        <v>0</v>
      </c>
      <c r="J84" s="15">
        <f t="shared" si="1"/>
        <v>0</v>
      </c>
      <c r="K84" s="15"/>
    </row>
    <row r="85" spans="1:11" ht="30" customHeight="1">
      <c r="A85" s="9" t="s">
        <v>180</v>
      </c>
      <c r="B85" s="19" t="s">
        <v>181</v>
      </c>
      <c r="C85" s="20"/>
      <c r="D85" s="21" t="s">
        <v>22</v>
      </c>
      <c r="E85" s="12">
        <v>50</v>
      </c>
      <c r="F85" s="12">
        <v>100</v>
      </c>
      <c r="G85" s="13"/>
      <c r="H85" s="14">
        <v>0.08</v>
      </c>
      <c r="I85" s="15">
        <f t="shared" si="0"/>
        <v>0</v>
      </c>
      <c r="J85" s="15">
        <f t="shared" si="1"/>
        <v>0</v>
      </c>
      <c r="K85" s="15"/>
    </row>
    <row r="86" spans="1:11" ht="30" customHeight="1">
      <c r="A86" s="9" t="s">
        <v>182</v>
      </c>
      <c r="B86" s="19" t="s">
        <v>183</v>
      </c>
      <c r="C86" s="20"/>
      <c r="D86" s="21" t="s">
        <v>22</v>
      </c>
      <c r="E86" s="12">
        <v>8</v>
      </c>
      <c r="F86" s="12">
        <v>50</v>
      </c>
      <c r="G86" s="13"/>
      <c r="H86" s="14">
        <v>0.08</v>
      </c>
      <c r="I86" s="15">
        <f t="shared" si="0"/>
        <v>0</v>
      </c>
      <c r="J86" s="15">
        <f t="shared" si="1"/>
        <v>0</v>
      </c>
      <c r="K86" s="15"/>
    </row>
    <row r="87" spans="1:11" ht="30" customHeight="1">
      <c r="A87" s="9" t="s">
        <v>184</v>
      </c>
      <c r="B87" s="10" t="s">
        <v>185</v>
      </c>
      <c r="C87" s="11"/>
      <c r="D87" s="9" t="s">
        <v>19</v>
      </c>
      <c r="E87" s="12">
        <v>100</v>
      </c>
      <c r="F87" s="12">
        <v>1</v>
      </c>
      <c r="G87" s="13"/>
      <c r="H87" s="14">
        <v>0.08</v>
      </c>
      <c r="I87" s="15">
        <f t="shared" si="0"/>
        <v>0</v>
      </c>
      <c r="J87" s="15">
        <f t="shared" si="1"/>
        <v>0</v>
      </c>
      <c r="K87" s="15"/>
    </row>
    <row r="88" spans="1:11" ht="30" customHeight="1">
      <c r="A88" s="9" t="s">
        <v>186</v>
      </c>
      <c r="B88" s="10" t="s">
        <v>187</v>
      </c>
      <c r="C88" s="11"/>
      <c r="D88" s="9" t="s">
        <v>22</v>
      </c>
      <c r="E88" s="12">
        <v>12</v>
      </c>
      <c r="F88" s="12">
        <v>10</v>
      </c>
      <c r="G88" s="13"/>
      <c r="H88" s="14">
        <v>0.08</v>
      </c>
      <c r="I88" s="15">
        <f t="shared" si="0"/>
        <v>0</v>
      </c>
      <c r="J88" s="15">
        <f t="shared" si="1"/>
        <v>0</v>
      </c>
      <c r="K88" s="15"/>
    </row>
    <row r="89" spans="1:11" ht="30" customHeight="1">
      <c r="A89" s="9" t="s">
        <v>188</v>
      </c>
      <c r="B89" s="19" t="s">
        <v>189</v>
      </c>
      <c r="C89" s="20"/>
      <c r="D89" s="21" t="s">
        <v>19</v>
      </c>
      <c r="E89" s="12">
        <v>5</v>
      </c>
      <c r="F89" s="12">
        <v>1</v>
      </c>
      <c r="G89" s="13"/>
      <c r="H89" s="14">
        <v>0.08</v>
      </c>
      <c r="I89" s="15">
        <f t="shared" si="0"/>
        <v>0</v>
      </c>
      <c r="J89" s="15">
        <f t="shared" si="1"/>
        <v>0</v>
      </c>
      <c r="K89" s="15"/>
    </row>
    <row r="90" spans="1:11" ht="30" customHeight="1">
      <c r="A90" s="9" t="s">
        <v>190</v>
      </c>
      <c r="B90" s="19" t="s">
        <v>191</v>
      </c>
      <c r="C90" s="20"/>
      <c r="D90" s="21" t="s">
        <v>19</v>
      </c>
      <c r="E90" s="12">
        <v>5</v>
      </c>
      <c r="F90" s="12">
        <v>1</v>
      </c>
      <c r="G90" s="13"/>
      <c r="H90" s="14">
        <v>0.08</v>
      </c>
      <c r="I90" s="15">
        <f t="shared" si="0"/>
        <v>0</v>
      </c>
      <c r="J90" s="15">
        <f t="shared" si="1"/>
        <v>0</v>
      </c>
      <c r="K90" s="15"/>
    </row>
    <row r="91" spans="1:11" ht="81.75" customHeight="1">
      <c r="A91" s="9" t="s">
        <v>192</v>
      </c>
      <c r="B91" s="19" t="s">
        <v>193</v>
      </c>
      <c r="C91" s="20"/>
      <c r="D91" s="21" t="s">
        <v>22</v>
      </c>
      <c r="E91" s="12">
        <v>2</v>
      </c>
      <c r="F91" s="12">
        <v>25</v>
      </c>
      <c r="G91" s="13"/>
      <c r="H91" s="14">
        <v>0.08</v>
      </c>
      <c r="I91" s="15">
        <f t="shared" si="0"/>
        <v>0</v>
      </c>
      <c r="J91" s="15">
        <f t="shared" si="1"/>
        <v>0</v>
      </c>
      <c r="K91" s="15"/>
    </row>
    <row r="92" spans="1:11" ht="30" customHeight="1">
      <c r="A92" s="9" t="s">
        <v>194</v>
      </c>
      <c r="B92" s="19" t="s">
        <v>195</v>
      </c>
      <c r="C92" s="20"/>
      <c r="D92" s="21" t="s">
        <v>19</v>
      </c>
      <c r="E92" s="12">
        <v>12</v>
      </c>
      <c r="F92" s="12">
        <v>1</v>
      </c>
      <c r="G92" s="13"/>
      <c r="H92" s="14">
        <v>0.08</v>
      </c>
      <c r="I92" s="15">
        <f t="shared" si="0"/>
        <v>0</v>
      </c>
      <c r="J92" s="15">
        <f t="shared" si="1"/>
        <v>0</v>
      </c>
      <c r="K92" s="15"/>
    </row>
    <row r="93" spans="1:11" ht="30" customHeight="1">
      <c r="A93" s="9" t="s">
        <v>196</v>
      </c>
      <c r="B93" s="19" t="s">
        <v>197</v>
      </c>
      <c r="C93" s="20"/>
      <c r="D93" s="21" t="s">
        <v>22</v>
      </c>
      <c r="E93" s="12">
        <v>40</v>
      </c>
      <c r="F93" s="12">
        <v>1</v>
      </c>
      <c r="G93" s="13"/>
      <c r="H93" s="14">
        <v>0.08</v>
      </c>
      <c r="I93" s="15">
        <f t="shared" si="0"/>
        <v>0</v>
      </c>
      <c r="J93" s="15">
        <f t="shared" si="1"/>
        <v>0</v>
      </c>
      <c r="K93" s="15"/>
    </row>
    <row r="94" spans="1:11" ht="25.5" customHeight="1">
      <c r="A94" s="262" t="s">
        <v>198</v>
      </c>
      <c r="B94" s="262"/>
      <c r="C94" s="262"/>
      <c r="D94" s="262"/>
      <c r="E94" s="262"/>
      <c r="F94" s="262"/>
      <c r="G94" s="262"/>
      <c r="H94" s="262"/>
      <c r="I94" s="41">
        <f>SUM(I6:I93)</f>
        <v>0</v>
      </c>
      <c r="J94" s="42">
        <f>SUM(J6:J93)</f>
        <v>0</v>
      </c>
      <c r="K94" s="43"/>
    </row>
    <row r="96" spans="2:10" ht="37.5" customHeight="1">
      <c r="B96" s="263" t="s">
        <v>199</v>
      </c>
      <c r="C96" s="263"/>
      <c r="D96" s="263"/>
      <c r="E96" s="263"/>
      <c r="F96" s="263"/>
      <c r="G96" s="263"/>
      <c r="H96" s="263"/>
      <c r="I96" s="263"/>
      <c r="J96" s="263"/>
    </row>
    <row r="97" spans="2:3" ht="12.75">
      <c r="B97" s="44"/>
      <c r="C97" s="44"/>
    </row>
    <row r="98" ht="12.75">
      <c r="I98" s="5" t="s">
        <v>200</v>
      </c>
    </row>
    <row r="99" ht="12.75">
      <c r="I99" s="5" t="s">
        <v>201</v>
      </c>
    </row>
  </sheetData>
  <sheetProtection selectLockedCells="1" selectUnlockedCells="1"/>
  <mergeCells count="2">
    <mergeCell ref="A94:H94"/>
    <mergeCell ref="B96:J96"/>
  </mergeCells>
  <printOptions/>
  <pageMargins left="0.7875" right="0.7875" top="0.5902777777777778" bottom="0.9840277777777777" header="0.5118055555555555" footer="0.5118055555555555"/>
  <pageSetup fitToHeight="7" fitToWidth="1" horizontalDpi="300" verticalDpi="300" orientation="landscape" paperSize="9" scale="67" r:id="rId1"/>
  <headerFooter alignWithMargins="0">
    <oddFooter>&amp;CStrona &amp;P z &amp;N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A1">
      <selection activeCell="H11" sqref="H11"/>
    </sheetView>
  </sheetViews>
  <sheetFormatPr defaultColWidth="9" defaultRowHeight="14.25"/>
  <cols>
    <col min="1" max="1" width="4.09765625" style="0" customWidth="1"/>
    <col min="2" max="2" width="35.09765625" style="0" customWidth="1"/>
    <col min="3" max="3" width="31.59765625" style="0" customWidth="1"/>
    <col min="4" max="4" width="4" style="0" customWidth="1"/>
    <col min="5" max="6" width="9.3984375" style="0" customWidth="1"/>
    <col min="7" max="7" width="10" style="0" customWidth="1"/>
    <col min="8" max="8" width="5.5" style="0" customWidth="1"/>
    <col min="9" max="9" width="12.3984375" style="0" customWidth="1"/>
    <col min="10" max="11" width="13" style="0" customWidth="1"/>
  </cols>
  <sheetData>
    <row r="1" spans="1:12" ht="15">
      <c r="A1" s="6" t="s">
        <v>3</v>
      </c>
      <c r="B1" s="6"/>
      <c r="C1" s="7"/>
      <c r="D1" s="5"/>
      <c r="E1" s="5"/>
      <c r="F1" s="5"/>
      <c r="G1" s="5"/>
      <c r="H1" s="5"/>
      <c r="I1" s="5"/>
      <c r="J1" s="5"/>
      <c r="K1" s="5"/>
      <c r="L1" s="5"/>
    </row>
    <row r="2" spans="1:12" ht="15">
      <c r="A2" s="6" t="s">
        <v>4</v>
      </c>
      <c r="B2" s="6"/>
      <c r="C2" s="7"/>
      <c r="D2" s="5"/>
      <c r="E2" s="5"/>
      <c r="F2" s="5"/>
      <c r="G2" s="5"/>
      <c r="H2" s="5"/>
      <c r="I2" s="5"/>
      <c r="J2" s="5"/>
      <c r="K2" s="5"/>
      <c r="L2" s="5"/>
    </row>
    <row r="3" spans="1:12" ht="18.75" customHeight="1">
      <c r="A3" s="6" t="s">
        <v>577</v>
      </c>
      <c r="B3" s="53"/>
      <c r="C3" s="53"/>
      <c r="D3" s="53"/>
      <c r="E3" s="53"/>
      <c r="F3" s="53"/>
      <c r="G3" s="53"/>
      <c r="H3" s="53"/>
      <c r="I3" s="53"/>
      <c r="J3" s="53"/>
      <c r="K3" s="53"/>
      <c r="L3" s="52"/>
    </row>
    <row r="4" spans="1:12" ht="33.75">
      <c r="A4" s="54" t="s">
        <v>6</v>
      </c>
      <c r="B4" s="54" t="s">
        <v>7</v>
      </c>
      <c r="C4" s="54" t="s">
        <v>307</v>
      </c>
      <c r="D4" s="54" t="s">
        <v>9</v>
      </c>
      <c r="E4" s="8" t="s">
        <v>10</v>
      </c>
      <c r="F4" s="8" t="s">
        <v>261</v>
      </c>
      <c r="G4" s="54" t="s">
        <v>432</v>
      </c>
      <c r="H4" s="54" t="s">
        <v>13</v>
      </c>
      <c r="I4" s="8" t="s">
        <v>14</v>
      </c>
      <c r="J4" s="8" t="s">
        <v>15</v>
      </c>
      <c r="K4" s="54" t="s">
        <v>206</v>
      </c>
      <c r="L4" s="52"/>
    </row>
    <row r="5" spans="1:12" ht="14.25">
      <c r="A5" s="54">
        <v>1</v>
      </c>
      <c r="B5" s="54">
        <v>2</v>
      </c>
      <c r="C5" s="54">
        <v>3</v>
      </c>
      <c r="D5" s="54">
        <v>4</v>
      </c>
      <c r="E5" s="8">
        <v>5</v>
      </c>
      <c r="F5" s="8">
        <v>6</v>
      </c>
      <c r="G5" s="54">
        <v>7</v>
      </c>
      <c r="H5" s="54">
        <v>8</v>
      </c>
      <c r="I5" s="8">
        <v>9</v>
      </c>
      <c r="J5" s="8">
        <v>10</v>
      </c>
      <c r="K5" s="54"/>
      <c r="L5" s="52"/>
    </row>
    <row r="6" spans="1:12" ht="60" customHeight="1">
      <c r="A6" s="54" t="s">
        <v>578</v>
      </c>
      <c r="B6" s="56" t="s">
        <v>579</v>
      </c>
      <c r="C6" s="60"/>
      <c r="D6" s="120" t="s">
        <v>329</v>
      </c>
      <c r="E6" s="120">
        <v>9</v>
      </c>
      <c r="F6" s="120" t="s">
        <v>424</v>
      </c>
      <c r="G6" s="195"/>
      <c r="H6" s="122">
        <v>0.23</v>
      </c>
      <c r="I6" s="15">
        <f>ROUND((E6*G6),2)</f>
        <v>0</v>
      </c>
      <c r="J6" s="15">
        <f>ROUND((I6+(I6*H6)),2)</f>
        <v>0</v>
      </c>
      <c r="K6" s="15"/>
      <c r="L6" s="52"/>
    </row>
    <row r="7" spans="1:12" ht="15" customHeight="1">
      <c r="A7" s="267" t="s">
        <v>580</v>
      </c>
      <c r="B7" s="267"/>
      <c r="C7" s="267"/>
      <c r="D7" s="267"/>
      <c r="E7" s="267"/>
      <c r="F7" s="267"/>
      <c r="G7" s="267"/>
      <c r="H7" s="267"/>
      <c r="I7" s="58">
        <f>SUM(I6)</f>
        <v>0</v>
      </c>
      <c r="J7" s="66">
        <f>SUM(J6)</f>
        <v>0</v>
      </c>
      <c r="K7" s="66"/>
      <c r="L7" s="52"/>
    </row>
    <row r="8" spans="1:12" ht="14.25">
      <c r="A8" s="52"/>
      <c r="B8" s="52"/>
      <c r="C8" s="52"/>
      <c r="D8" s="52"/>
      <c r="E8" s="52"/>
      <c r="F8" s="52"/>
      <c r="G8" s="52"/>
      <c r="H8" s="52"/>
      <c r="I8" s="52"/>
      <c r="J8" s="52"/>
      <c r="K8" s="52"/>
      <c r="L8" s="52"/>
    </row>
    <row r="9" spans="1:12" ht="14.25">
      <c r="A9" s="52"/>
      <c r="B9" s="52"/>
      <c r="C9" s="52"/>
      <c r="D9" s="52"/>
      <c r="E9" s="52"/>
      <c r="F9" s="52"/>
      <c r="G9" s="52"/>
      <c r="H9" s="52"/>
      <c r="I9" s="52"/>
      <c r="J9" s="52"/>
      <c r="K9" s="52"/>
      <c r="L9" s="52"/>
    </row>
    <row r="10" spans="1:12" ht="14.25">
      <c r="A10" s="52"/>
      <c r="B10" s="52"/>
      <c r="C10" s="52"/>
      <c r="D10" s="52"/>
      <c r="E10" s="52"/>
      <c r="F10" s="52"/>
      <c r="G10" s="52"/>
      <c r="H10" s="52"/>
      <c r="I10" s="52" t="s">
        <v>218</v>
      </c>
      <c r="J10" s="52"/>
      <c r="K10" s="52"/>
      <c r="L10" s="52"/>
    </row>
    <row r="11" spans="1:12" ht="14.25">
      <c r="A11" s="52"/>
      <c r="B11" s="52"/>
      <c r="C11" s="52"/>
      <c r="D11" s="52"/>
      <c r="E11" s="52"/>
      <c r="F11" s="52"/>
      <c r="G11" s="52"/>
      <c r="H11" s="52"/>
      <c r="I11" s="52"/>
      <c r="J11" s="59" t="s">
        <v>219</v>
      </c>
      <c r="K11" s="59"/>
      <c r="L11" s="52"/>
    </row>
  </sheetData>
  <sheetProtection selectLockedCells="1" selectUnlockedCells="1"/>
  <mergeCells count="1">
    <mergeCell ref="A7:H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80" r:id="rId1"/>
</worksheet>
</file>

<file path=xl/worksheets/sheet21.xml><?xml version="1.0" encoding="utf-8"?>
<worksheet xmlns="http://schemas.openxmlformats.org/spreadsheetml/2006/main" xmlns:r="http://schemas.openxmlformats.org/officeDocument/2006/relationships">
  <sheetPr>
    <pageSetUpPr fitToPage="1"/>
  </sheetPr>
  <dimension ref="A1:K13"/>
  <sheetViews>
    <sheetView zoomScalePageLayoutView="0" workbookViewId="0" topLeftCell="A1">
      <selection activeCell="F22" sqref="F22"/>
    </sheetView>
  </sheetViews>
  <sheetFormatPr defaultColWidth="8.796875" defaultRowHeight="14.25"/>
  <cols>
    <col min="1" max="1" width="6.8984375" style="52" customWidth="1"/>
    <col min="2" max="2" width="23.69921875" style="52" customWidth="1"/>
    <col min="3" max="3" width="19.19921875" style="52" customWidth="1"/>
    <col min="4" max="8" width="9" style="52" customWidth="1"/>
    <col min="9" max="9" width="13.3984375" style="52" customWidth="1"/>
    <col min="10" max="11" width="12.59765625" style="52" customWidth="1"/>
    <col min="12" max="16384" width="9" style="52" customWidth="1"/>
  </cols>
  <sheetData>
    <row r="1" spans="1:11" s="5" customFormat="1" ht="21" customHeight="1">
      <c r="A1" s="197" t="s">
        <v>3</v>
      </c>
      <c r="B1" s="197"/>
      <c r="C1" s="214"/>
      <c r="D1" s="215"/>
      <c r="E1" s="215"/>
      <c r="F1" s="215"/>
      <c r="G1" s="215"/>
      <c r="H1" s="215"/>
      <c r="I1" s="215"/>
      <c r="J1" s="215"/>
      <c r="K1" s="215"/>
    </row>
    <row r="2" spans="1:11" s="5" customFormat="1" ht="24.75" customHeight="1">
      <c r="A2" s="197" t="s">
        <v>4</v>
      </c>
      <c r="B2" s="197"/>
      <c r="C2" s="214"/>
      <c r="D2" s="215"/>
      <c r="E2" s="215"/>
      <c r="F2" s="215"/>
      <c r="G2" s="215"/>
      <c r="H2" s="215"/>
      <c r="I2" s="215"/>
      <c r="J2" s="215"/>
      <c r="K2" s="215"/>
    </row>
    <row r="3" spans="1:11" ht="30" customHeight="1">
      <c r="A3" s="197" t="s">
        <v>581</v>
      </c>
      <c r="B3" s="215"/>
      <c r="C3" s="215"/>
      <c r="D3" s="215"/>
      <c r="E3" s="215"/>
      <c r="F3" s="215"/>
      <c r="G3" s="215"/>
      <c r="H3" s="215"/>
      <c r="I3" s="215"/>
      <c r="J3" s="215"/>
      <c r="K3" s="215"/>
    </row>
    <row r="4" spans="1:11" ht="33.75">
      <c r="A4" s="216" t="s">
        <v>6</v>
      </c>
      <c r="B4" s="216" t="s">
        <v>7</v>
      </c>
      <c r="C4" s="216" t="s">
        <v>320</v>
      </c>
      <c r="D4" s="216" t="s">
        <v>9</v>
      </c>
      <c r="E4" s="216" t="s">
        <v>10</v>
      </c>
      <c r="F4" s="216" t="s">
        <v>261</v>
      </c>
      <c r="G4" s="216" t="s">
        <v>223</v>
      </c>
      <c r="H4" s="216" t="s">
        <v>13</v>
      </c>
      <c r="I4" s="216" t="s">
        <v>14</v>
      </c>
      <c r="J4" s="216" t="s">
        <v>15</v>
      </c>
      <c r="K4" s="216" t="s">
        <v>206</v>
      </c>
    </row>
    <row r="5" spans="1:11" ht="12.75">
      <c r="A5" s="216">
        <v>1</v>
      </c>
      <c r="B5" s="216">
        <v>2</v>
      </c>
      <c r="C5" s="216">
        <v>3</v>
      </c>
      <c r="D5" s="216">
        <v>4</v>
      </c>
      <c r="E5" s="216">
        <v>5</v>
      </c>
      <c r="F5" s="216">
        <v>6</v>
      </c>
      <c r="G5" s="216">
        <v>7</v>
      </c>
      <c r="H5" s="216">
        <v>8</v>
      </c>
      <c r="I5" s="216">
        <v>9</v>
      </c>
      <c r="J5" s="216">
        <v>10</v>
      </c>
      <c r="K5" s="216"/>
    </row>
    <row r="6" spans="1:11" ht="38.25" customHeight="1">
      <c r="A6" s="217" t="s">
        <v>582</v>
      </c>
      <c r="B6" s="218" t="s">
        <v>583</v>
      </c>
      <c r="C6" s="218"/>
      <c r="D6" s="257" t="s">
        <v>19</v>
      </c>
      <c r="E6" s="258">
        <v>5</v>
      </c>
      <c r="F6" s="258">
        <v>1</v>
      </c>
      <c r="G6" s="260"/>
      <c r="H6" s="259">
        <v>0.08</v>
      </c>
      <c r="I6" s="205">
        <f>ROUND((E6*G6),2)</f>
        <v>0</v>
      </c>
      <c r="J6" s="205">
        <f>ROUND((I6+(I6*H6)),2)</f>
        <v>0</v>
      </c>
      <c r="K6" s="205"/>
    </row>
    <row r="7" spans="1:11" ht="38.25" customHeight="1">
      <c r="A7" s="217" t="s">
        <v>584</v>
      </c>
      <c r="B7" s="218" t="s">
        <v>585</v>
      </c>
      <c r="C7" s="218"/>
      <c r="D7" s="257" t="s">
        <v>19</v>
      </c>
      <c r="E7" s="258">
        <v>210</v>
      </c>
      <c r="F7" s="258">
        <v>1</v>
      </c>
      <c r="G7" s="260"/>
      <c r="H7" s="259">
        <v>0.08</v>
      </c>
      <c r="I7" s="205">
        <f>ROUND((E7*G7),2)</f>
        <v>0</v>
      </c>
      <c r="J7" s="205">
        <f>ROUND((I7+(I7*H7)),2)</f>
        <v>0</v>
      </c>
      <c r="K7" s="205"/>
    </row>
    <row r="8" spans="1:11" ht="27.75" customHeight="1">
      <c r="A8" s="277" t="s">
        <v>325</v>
      </c>
      <c r="B8" s="277"/>
      <c r="C8" s="277"/>
      <c r="D8" s="277"/>
      <c r="E8" s="277"/>
      <c r="F8" s="277"/>
      <c r="G8" s="277"/>
      <c r="H8" s="277"/>
      <c r="I8" s="219">
        <f>SUM(I6:I7)</f>
        <v>0</v>
      </c>
      <c r="J8" s="220">
        <f>SUM(J6:J7)</f>
        <v>0</v>
      </c>
      <c r="K8" s="221"/>
    </row>
    <row r="11" ht="12.75">
      <c r="B11" s="44"/>
    </row>
    <row r="12" ht="12.75">
      <c r="I12" s="52" t="s">
        <v>218</v>
      </c>
    </row>
    <row r="13" ht="12.75">
      <c r="I13" s="59" t="s">
        <v>219</v>
      </c>
    </row>
  </sheetData>
  <sheetProtection selectLockedCells="1" selectUnlockedCells="1"/>
  <mergeCells count="1">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K15"/>
  <sheetViews>
    <sheetView zoomScale="90" zoomScaleNormal="90" zoomScalePageLayoutView="0" workbookViewId="0" topLeftCell="A1">
      <selection activeCell="G4" sqref="G4"/>
    </sheetView>
  </sheetViews>
  <sheetFormatPr defaultColWidth="8.796875" defaultRowHeight="14.25"/>
  <cols>
    <col min="1" max="1" width="4.09765625" style="5" customWidth="1"/>
    <col min="2" max="2" width="50.19921875" style="5" customWidth="1"/>
    <col min="3" max="3" width="31.69921875" style="5" customWidth="1"/>
    <col min="4" max="4" width="4.09765625" style="5" customWidth="1"/>
    <col min="5" max="6" width="9.3984375" style="5" customWidth="1"/>
    <col min="7" max="7" width="12.09765625" style="5" customWidth="1"/>
    <col min="8" max="8" width="7.69921875" style="5" customWidth="1"/>
    <col min="9" max="9" width="11.69921875" style="5" customWidth="1"/>
    <col min="10" max="11" width="12.19921875" style="5" customWidth="1"/>
    <col min="12" max="16384" width="9" style="5" customWidth="1"/>
  </cols>
  <sheetData>
    <row r="1" spans="1:3" ht="21" customHeight="1">
      <c r="A1" s="6" t="s">
        <v>3</v>
      </c>
      <c r="B1" s="6"/>
      <c r="C1" s="7"/>
    </row>
    <row r="2" spans="1:3" ht="24.75" customHeight="1">
      <c r="A2" s="6" t="s">
        <v>4</v>
      </c>
      <c r="B2" s="6"/>
      <c r="C2" s="7"/>
    </row>
    <row r="3" spans="1:3" ht="30" customHeight="1">
      <c r="A3" s="6" t="s">
        <v>202</v>
      </c>
      <c r="B3" s="7"/>
      <c r="C3" s="7"/>
    </row>
    <row r="4" spans="1:11" ht="57.75" customHeight="1">
      <c r="A4" s="8" t="s">
        <v>6</v>
      </c>
      <c r="B4" s="8" t="s">
        <v>7</v>
      </c>
      <c r="C4" s="8" t="s">
        <v>8</v>
      </c>
      <c r="D4" s="8" t="s">
        <v>9</v>
      </c>
      <c r="E4" s="8" t="s">
        <v>203</v>
      </c>
      <c r="F4" s="8" t="s">
        <v>204</v>
      </c>
      <c r="G4" s="8" t="s">
        <v>591</v>
      </c>
      <c r="H4" s="8" t="s">
        <v>13</v>
      </c>
      <c r="I4" s="8" t="s">
        <v>14</v>
      </c>
      <c r="J4" s="8" t="s">
        <v>15</v>
      </c>
      <c r="K4" s="8" t="s">
        <v>206</v>
      </c>
    </row>
    <row r="5" spans="1:11" ht="26.25" customHeight="1">
      <c r="A5" s="8">
        <v>1</v>
      </c>
      <c r="B5" s="8">
        <v>2</v>
      </c>
      <c r="C5" s="8">
        <v>3</v>
      </c>
      <c r="D5" s="8">
        <v>4</v>
      </c>
      <c r="E5" s="8">
        <v>5</v>
      </c>
      <c r="F5" s="8">
        <v>6</v>
      </c>
      <c r="G5" s="8">
        <v>7</v>
      </c>
      <c r="H5" s="8">
        <v>8</v>
      </c>
      <c r="I5" s="8">
        <v>9</v>
      </c>
      <c r="J5" s="8">
        <v>10</v>
      </c>
      <c r="K5" s="8">
        <v>11</v>
      </c>
    </row>
    <row r="6" spans="1:11" ht="228" customHeight="1">
      <c r="A6" s="9" t="s">
        <v>207</v>
      </c>
      <c r="B6" s="45" t="s">
        <v>588</v>
      </c>
      <c r="C6" s="20"/>
      <c r="D6" s="21" t="s">
        <v>19</v>
      </c>
      <c r="E6" s="12">
        <v>50</v>
      </c>
      <c r="F6" s="12">
        <v>50</v>
      </c>
      <c r="G6" s="13"/>
      <c r="H6" s="14">
        <v>0.08</v>
      </c>
      <c r="I6" s="15">
        <f>ROUND((E6*G6),2)</f>
        <v>0</v>
      </c>
      <c r="J6" s="15">
        <f>ROUND((I6+(I6*H6)),2)</f>
        <v>0</v>
      </c>
      <c r="K6" s="15"/>
    </row>
    <row r="7" spans="1:11" ht="236.25" customHeight="1">
      <c r="A7" s="9" t="s">
        <v>208</v>
      </c>
      <c r="B7" s="45" t="s">
        <v>589</v>
      </c>
      <c r="C7" s="20"/>
      <c r="D7" s="21" t="s">
        <v>19</v>
      </c>
      <c r="E7" s="12">
        <v>3000</v>
      </c>
      <c r="F7" s="12">
        <v>50</v>
      </c>
      <c r="G7" s="13"/>
      <c r="H7" s="14">
        <v>0.08</v>
      </c>
      <c r="I7" s="15">
        <f>ROUND((E7*G7),2)</f>
        <v>0</v>
      </c>
      <c r="J7" s="15">
        <f>ROUND((I7+(I7*H7)),2)</f>
        <v>0</v>
      </c>
      <c r="K7" s="15"/>
    </row>
    <row r="8" spans="1:11" ht="74.25" customHeight="1">
      <c r="A8" s="9" t="s">
        <v>209</v>
      </c>
      <c r="B8" s="46" t="s">
        <v>210</v>
      </c>
      <c r="C8" s="20"/>
      <c r="D8" s="21" t="s">
        <v>19</v>
      </c>
      <c r="E8" s="12">
        <v>900</v>
      </c>
      <c r="F8" s="12">
        <v>50</v>
      </c>
      <c r="G8" s="13"/>
      <c r="H8" s="14">
        <v>0.08</v>
      </c>
      <c r="I8" s="15">
        <f>ROUND((E8*G8),2)</f>
        <v>0</v>
      </c>
      <c r="J8" s="15">
        <f>ROUND((I8+(I8*H8)),2)</f>
        <v>0</v>
      </c>
      <c r="K8" s="15"/>
    </row>
    <row r="9" spans="1:11" ht="101.25" customHeight="1">
      <c r="A9" s="9" t="s">
        <v>211</v>
      </c>
      <c r="B9" s="47" t="s">
        <v>212</v>
      </c>
      <c r="C9" s="20"/>
      <c r="D9" s="21" t="s">
        <v>19</v>
      </c>
      <c r="E9" s="12">
        <v>20</v>
      </c>
      <c r="F9" s="12">
        <v>1</v>
      </c>
      <c r="G9" s="13"/>
      <c r="H9" s="14">
        <v>0.08</v>
      </c>
      <c r="I9" s="15">
        <f>ROUND((E9*G9),2)</f>
        <v>0</v>
      </c>
      <c r="J9" s="15">
        <f>ROUND((I9+(I9*H9)),2)</f>
        <v>0</v>
      </c>
      <c r="K9" s="15"/>
    </row>
    <row r="10" spans="1:11" ht="50.25" customHeight="1">
      <c r="A10" s="48" t="s">
        <v>213</v>
      </c>
      <c r="B10" s="47" t="s">
        <v>214</v>
      </c>
      <c r="C10" s="20"/>
      <c r="D10" s="49" t="s">
        <v>22</v>
      </c>
      <c r="E10" s="12">
        <v>5</v>
      </c>
      <c r="F10" s="12">
        <v>1</v>
      </c>
      <c r="G10" s="13"/>
      <c r="H10" s="14">
        <v>0.08</v>
      </c>
      <c r="I10" s="50">
        <f>ROUND((E10*G10),2)</f>
        <v>0</v>
      </c>
      <c r="J10" s="50">
        <f>ROUND((I10+(I10*H10)),2)</f>
        <v>0</v>
      </c>
      <c r="K10" s="50"/>
    </row>
    <row r="11" spans="1:11" ht="39.75" customHeight="1">
      <c r="A11" s="262" t="s">
        <v>215</v>
      </c>
      <c r="B11" s="262"/>
      <c r="C11" s="262"/>
      <c r="D11" s="262"/>
      <c r="E11" s="262"/>
      <c r="F11" s="262"/>
      <c r="G11" s="262"/>
      <c r="H11" s="262"/>
      <c r="I11" s="41">
        <f>SUM(I6:I10)</f>
        <v>0</v>
      </c>
      <c r="J11" s="41">
        <f>SUM(J6:J10)</f>
        <v>0</v>
      </c>
      <c r="K11" s="50"/>
    </row>
    <row r="12" spans="2:10" ht="37.5" customHeight="1">
      <c r="B12" s="264" t="s">
        <v>216</v>
      </c>
      <c r="C12" s="264"/>
      <c r="D12" s="264"/>
      <c r="E12" s="264"/>
      <c r="F12" s="264"/>
      <c r="G12" s="264"/>
      <c r="H12" s="264"/>
      <c r="I12" s="264"/>
      <c r="J12" s="264"/>
    </row>
    <row r="13" spans="2:10" ht="20.25" customHeight="1">
      <c r="B13" s="263"/>
      <c r="C13" s="263"/>
      <c r="D13" s="263"/>
      <c r="E13" s="263"/>
      <c r="F13" s="263"/>
      <c r="G13" s="263"/>
      <c r="H13" s="263"/>
      <c r="I13" s="263"/>
      <c r="J13" s="263"/>
    </row>
    <row r="14" spans="2:10" ht="102" customHeight="1">
      <c r="B14" s="265" t="s">
        <v>217</v>
      </c>
      <c r="C14" s="265"/>
      <c r="D14" s="265"/>
      <c r="E14" s="265"/>
      <c r="F14" s="265"/>
      <c r="G14" s="265"/>
      <c r="J14" s="5" t="s">
        <v>218</v>
      </c>
    </row>
    <row r="15" spans="2:10" ht="12.75">
      <c r="B15" s="51"/>
      <c r="J15" s="5" t="s">
        <v>219</v>
      </c>
    </row>
  </sheetData>
  <sheetProtection selectLockedCells="1" selectUnlockedCells="1"/>
  <mergeCells count="4">
    <mergeCell ref="A11:H11"/>
    <mergeCell ref="B12:J12"/>
    <mergeCell ref="B13:J13"/>
    <mergeCell ref="B14:G14"/>
  </mergeCells>
  <printOptions/>
  <pageMargins left="0.39375" right="0.39375" top="0.5902777777777778" bottom="0.5118055555555555" header="0.5118055555555555" footer="0.5118055555555555"/>
  <pageSetup fitToHeight="2" fitToWidth="1" horizontalDpi="300" verticalDpi="300" orientation="landscape" paperSize="9" scale="76" r:id="rId1"/>
  <headerFooter alignWithMargins="0">
    <oddFooter>&amp;CStrona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
      <selection activeCell="G4" sqref="G4"/>
    </sheetView>
  </sheetViews>
  <sheetFormatPr defaultColWidth="8.796875" defaultRowHeight="14.25"/>
  <cols>
    <col min="1" max="1" width="4.09765625" style="52" customWidth="1"/>
    <col min="2" max="2" width="44.5" style="52" customWidth="1"/>
    <col min="3" max="3" width="32.09765625" style="52" customWidth="1"/>
    <col min="4" max="4" width="4.09765625" style="52" customWidth="1"/>
    <col min="5" max="5" width="9.3984375" style="52" customWidth="1"/>
    <col min="6" max="6" width="6.5" style="52" customWidth="1"/>
    <col min="7" max="7" width="7.59765625" style="52" customWidth="1"/>
    <col min="8" max="8" width="4.59765625" style="52" customWidth="1"/>
    <col min="9" max="9" width="10.8984375" style="52" customWidth="1"/>
    <col min="10" max="11" width="12.19921875" style="52" customWidth="1"/>
    <col min="12" max="16384" width="9" style="52" customWidth="1"/>
  </cols>
  <sheetData>
    <row r="1" spans="1:3" s="5" customFormat="1" ht="21" customHeight="1">
      <c r="A1" s="6" t="s">
        <v>3</v>
      </c>
      <c r="B1" s="6"/>
      <c r="C1" s="7"/>
    </row>
    <row r="2" spans="1:3" s="5" customFormat="1" ht="24.75" customHeight="1">
      <c r="A2" s="6" t="s">
        <v>4</v>
      </c>
      <c r="B2" s="6"/>
      <c r="C2" s="7"/>
    </row>
    <row r="3" spans="1:11" ht="30" customHeight="1">
      <c r="A3" s="6" t="s">
        <v>220</v>
      </c>
      <c r="B3" s="53"/>
      <c r="C3" s="53"/>
      <c r="D3" s="53"/>
      <c r="E3" s="53"/>
      <c r="F3" s="53"/>
      <c r="G3" s="53"/>
      <c r="H3" s="53"/>
      <c r="I3" s="53"/>
      <c r="J3" s="53"/>
      <c r="K3" s="53"/>
    </row>
    <row r="4" spans="1:11" ht="33.75">
      <c r="A4" s="54" t="s">
        <v>6</v>
      </c>
      <c r="B4" s="54" t="s">
        <v>7</v>
      </c>
      <c r="C4" s="54" t="s">
        <v>221</v>
      </c>
      <c r="D4" s="54" t="s">
        <v>9</v>
      </c>
      <c r="E4" s="8" t="s">
        <v>222</v>
      </c>
      <c r="F4" s="8" t="s">
        <v>590</v>
      </c>
      <c r="G4" s="54" t="s">
        <v>223</v>
      </c>
      <c r="H4" s="54" t="s">
        <v>13</v>
      </c>
      <c r="I4" s="8" t="s">
        <v>14</v>
      </c>
      <c r="J4" s="8" t="s">
        <v>15</v>
      </c>
      <c r="K4" s="54" t="s">
        <v>16</v>
      </c>
    </row>
    <row r="5" spans="1:11" ht="12.75">
      <c r="A5" s="54">
        <v>1</v>
      </c>
      <c r="B5" s="54">
        <v>2</v>
      </c>
      <c r="C5" s="54">
        <v>3</v>
      </c>
      <c r="D5" s="54">
        <v>4</v>
      </c>
      <c r="E5" s="8">
        <v>5</v>
      </c>
      <c r="F5" s="8"/>
      <c r="G5" s="54">
        <v>6</v>
      </c>
      <c r="H5" s="54">
        <v>7</v>
      </c>
      <c r="I5" s="8">
        <v>8</v>
      </c>
      <c r="J5" s="8">
        <v>9</v>
      </c>
      <c r="K5" s="54">
        <v>10</v>
      </c>
    </row>
    <row r="6" spans="1:11" ht="34.5" customHeight="1">
      <c r="A6" s="55" t="s">
        <v>224</v>
      </c>
      <c r="B6" s="56" t="s">
        <v>225</v>
      </c>
      <c r="C6" s="56"/>
      <c r="D6" s="225" t="s">
        <v>19</v>
      </c>
      <c r="E6" s="226">
        <v>240</v>
      </c>
      <c r="F6" s="226">
        <v>1</v>
      </c>
      <c r="G6" s="227"/>
      <c r="H6" s="228">
        <v>0.08</v>
      </c>
      <c r="I6" s="15">
        <f aca="true" t="shared" si="0" ref="I6:I11">ROUND((E6*G6),2)</f>
        <v>0</v>
      </c>
      <c r="J6" s="15">
        <f aca="true" t="shared" si="1" ref="J6:J11">ROUND((I6+(I6*H6)),2)</f>
        <v>0</v>
      </c>
      <c r="K6" s="15"/>
    </row>
    <row r="7" spans="1:11" ht="34.5" customHeight="1">
      <c r="A7" s="55" t="s">
        <v>226</v>
      </c>
      <c r="B7" s="56" t="s">
        <v>227</v>
      </c>
      <c r="C7" s="56"/>
      <c r="D7" s="225" t="s">
        <v>19</v>
      </c>
      <c r="E7" s="226">
        <v>1</v>
      </c>
      <c r="F7" s="226">
        <v>1</v>
      </c>
      <c r="G7" s="227"/>
      <c r="H7" s="228">
        <v>0.08</v>
      </c>
      <c r="I7" s="15">
        <f t="shared" si="0"/>
        <v>0</v>
      </c>
      <c r="J7" s="15">
        <f t="shared" si="1"/>
        <v>0</v>
      </c>
      <c r="K7" s="15"/>
    </row>
    <row r="8" spans="1:11" ht="34.5" customHeight="1">
      <c r="A8" s="55" t="s">
        <v>228</v>
      </c>
      <c r="B8" s="56" t="s">
        <v>229</v>
      </c>
      <c r="C8" s="56"/>
      <c r="D8" s="225" t="s">
        <v>19</v>
      </c>
      <c r="E8" s="226">
        <v>608</v>
      </c>
      <c r="F8" s="226">
        <v>1</v>
      </c>
      <c r="G8" s="227"/>
      <c r="H8" s="228">
        <v>0.08</v>
      </c>
      <c r="I8" s="15">
        <f t="shared" si="0"/>
        <v>0</v>
      </c>
      <c r="J8" s="15">
        <f t="shared" si="1"/>
        <v>0</v>
      </c>
      <c r="K8" s="15"/>
    </row>
    <row r="9" spans="1:11" ht="34.5" customHeight="1">
      <c r="A9" s="55" t="s">
        <v>230</v>
      </c>
      <c r="B9" s="56" t="s">
        <v>231</v>
      </c>
      <c r="C9" s="56"/>
      <c r="D9" s="225" t="s">
        <v>19</v>
      </c>
      <c r="E9" s="226">
        <v>3</v>
      </c>
      <c r="F9" s="226">
        <v>1</v>
      </c>
      <c r="G9" s="227"/>
      <c r="H9" s="228">
        <v>0.08</v>
      </c>
      <c r="I9" s="15">
        <f t="shared" si="0"/>
        <v>0</v>
      </c>
      <c r="J9" s="15">
        <f t="shared" si="1"/>
        <v>0</v>
      </c>
      <c r="K9" s="15"/>
    </row>
    <row r="10" spans="1:11" ht="42" customHeight="1">
      <c r="A10" s="55" t="s">
        <v>232</v>
      </c>
      <c r="B10" s="56" t="s">
        <v>233</v>
      </c>
      <c r="C10" s="56"/>
      <c r="D10" s="229" t="s">
        <v>19</v>
      </c>
      <c r="E10" s="229">
        <v>2</v>
      </c>
      <c r="F10" s="229">
        <v>1</v>
      </c>
      <c r="G10" s="195"/>
      <c r="H10" s="228">
        <v>0.08</v>
      </c>
      <c r="I10" s="15">
        <f t="shared" si="0"/>
        <v>0</v>
      </c>
      <c r="J10" s="15">
        <f t="shared" si="1"/>
        <v>0</v>
      </c>
      <c r="K10" s="15"/>
    </row>
    <row r="11" spans="1:11" s="5" customFormat="1" ht="42" customHeight="1">
      <c r="A11" s="55" t="s">
        <v>234</v>
      </c>
      <c r="B11" s="56" t="s">
        <v>235</v>
      </c>
      <c r="C11" s="56"/>
      <c r="D11" s="229" t="s">
        <v>19</v>
      </c>
      <c r="E11" s="229">
        <v>5</v>
      </c>
      <c r="F11" s="229">
        <v>1</v>
      </c>
      <c r="G11" s="195"/>
      <c r="H11" s="228">
        <v>0.08</v>
      </c>
      <c r="I11" s="57">
        <f t="shared" si="0"/>
        <v>0</v>
      </c>
      <c r="J11" s="15">
        <f t="shared" si="1"/>
        <v>0</v>
      </c>
      <c r="K11" s="57"/>
    </row>
    <row r="12" spans="1:11" ht="21" customHeight="1">
      <c r="A12" s="262" t="s">
        <v>236</v>
      </c>
      <c r="B12" s="262"/>
      <c r="C12" s="262"/>
      <c r="D12" s="262"/>
      <c r="E12" s="262"/>
      <c r="F12" s="262"/>
      <c r="G12" s="262"/>
      <c r="H12" s="262"/>
      <c r="I12" s="58">
        <f>SUM(I6:I11)</f>
        <v>0</v>
      </c>
      <c r="J12" s="58">
        <f>SUM(J6:J11)</f>
        <v>0</v>
      </c>
      <c r="K12" s="57"/>
    </row>
    <row r="16" spans="2:10" ht="12.75">
      <c r="B16" s="266" t="s">
        <v>237</v>
      </c>
      <c r="C16" s="266"/>
      <c r="D16" s="266"/>
      <c r="E16" s="266"/>
      <c r="F16" s="266"/>
      <c r="G16" s="266"/>
      <c r="H16" s="266"/>
      <c r="I16" s="266"/>
      <c r="J16" s="52" t="s">
        <v>218</v>
      </c>
    </row>
    <row r="17" spans="10:11" ht="12.75">
      <c r="J17" s="59" t="s">
        <v>219</v>
      </c>
      <c r="K17" s="59"/>
    </row>
  </sheetData>
  <sheetProtection selectLockedCells="1" selectUnlockedCells="1"/>
  <mergeCells count="2">
    <mergeCell ref="A12:H12"/>
    <mergeCell ref="B16:I16"/>
  </mergeCells>
  <printOptions/>
  <pageMargins left="0.75" right="0.75" top="1" bottom="1" header="0.5118055555555555" footer="0.5118055555555555"/>
  <pageSetup fitToHeight="1" fitToWidth="1" horizontalDpi="300" verticalDpi="3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8">
      <selection activeCell="C7" sqref="C7"/>
    </sheetView>
  </sheetViews>
  <sheetFormatPr defaultColWidth="8.796875" defaultRowHeight="14.25"/>
  <cols>
    <col min="1" max="1" width="4.5" style="52" customWidth="1"/>
    <col min="2" max="2" width="48.69921875" style="52" customWidth="1"/>
    <col min="3" max="3" width="26.69921875" style="52" customWidth="1"/>
    <col min="4" max="4" width="4.09765625" style="52" customWidth="1"/>
    <col min="5" max="5" width="9.3984375" style="52" customWidth="1"/>
    <col min="6" max="6" width="6.09765625" style="52" customWidth="1"/>
    <col min="7" max="7" width="9.3984375" style="52" customWidth="1"/>
    <col min="8" max="8" width="7.59765625" style="52" customWidth="1"/>
    <col min="9" max="9" width="13" style="52" customWidth="1"/>
    <col min="10" max="10" width="13.09765625" style="52" customWidth="1"/>
    <col min="11" max="11" width="11.3984375" style="52" customWidth="1"/>
    <col min="12" max="16384" width="9" style="52" customWidth="1"/>
  </cols>
  <sheetData>
    <row r="1" spans="1:3" s="5" customFormat="1" ht="21" customHeight="1">
      <c r="A1" s="6" t="s">
        <v>3</v>
      </c>
      <c r="B1" s="6"/>
      <c r="C1" s="7"/>
    </row>
    <row r="2" spans="1:3" s="5" customFormat="1" ht="24.75" customHeight="1">
      <c r="A2" s="6" t="s">
        <v>4</v>
      </c>
      <c r="B2" s="6"/>
      <c r="C2" s="7"/>
    </row>
    <row r="3" spans="1:11" ht="30" customHeight="1">
      <c r="A3" s="6" t="s">
        <v>594</v>
      </c>
      <c r="B3" s="53"/>
      <c r="C3" s="53"/>
      <c r="D3" s="53"/>
      <c r="E3" s="53"/>
      <c r="F3" s="53"/>
      <c r="G3" s="53"/>
      <c r="H3" s="53"/>
      <c r="I3" s="53"/>
      <c r="J3" s="53"/>
      <c r="K3" s="53"/>
    </row>
    <row r="4" spans="1:11" ht="45">
      <c r="A4" s="54" t="s">
        <v>6</v>
      </c>
      <c r="B4" s="54" t="s">
        <v>7</v>
      </c>
      <c r="C4" s="54" t="s">
        <v>8</v>
      </c>
      <c r="D4" s="54" t="s">
        <v>9</v>
      </c>
      <c r="E4" s="8" t="s">
        <v>238</v>
      </c>
      <c r="F4" s="8" t="s">
        <v>204</v>
      </c>
      <c r="G4" s="8" t="s">
        <v>591</v>
      </c>
      <c r="H4" s="54" t="s">
        <v>13</v>
      </c>
      <c r="I4" s="8" t="s">
        <v>14</v>
      </c>
      <c r="J4" s="8" t="s">
        <v>15</v>
      </c>
      <c r="K4" s="54" t="s">
        <v>16</v>
      </c>
    </row>
    <row r="5" spans="1:11" ht="12.75">
      <c r="A5" s="54">
        <v>1</v>
      </c>
      <c r="B5" s="54">
        <v>2</v>
      </c>
      <c r="C5" s="54">
        <v>3</v>
      </c>
      <c r="D5" s="54">
        <v>4</v>
      </c>
      <c r="E5" s="8">
        <v>5</v>
      </c>
      <c r="F5" s="8">
        <v>6</v>
      </c>
      <c r="G5" s="54">
        <v>7</v>
      </c>
      <c r="H5" s="54">
        <v>8</v>
      </c>
      <c r="I5" s="8">
        <v>9</v>
      </c>
      <c r="J5" s="8">
        <v>10</v>
      </c>
      <c r="K5" s="54">
        <v>11</v>
      </c>
    </row>
    <row r="6" spans="1:11" ht="60.75" customHeight="1">
      <c r="A6" s="54" t="s">
        <v>239</v>
      </c>
      <c r="B6" s="56" t="s">
        <v>240</v>
      </c>
      <c r="C6" s="60"/>
      <c r="D6" s="120" t="s">
        <v>22</v>
      </c>
      <c r="E6" s="120">
        <v>20</v>
      </c>
      <c r="F6" s="120"/>
      <c r="G6" s="230"/>
      <c r="H6" s="122">
        <v>0.08</v>
      </c>
      <c r="I6" s="15">
        <f aca="true" t="shared" si="0" ref="I6:I12">ROUND((E6*G6),2)</f>
        <v>0</v>
      </c>
      <c r="J6" s="15">
        <f aca="true" t="shared" si="1" ref="J6:J12">ROUND((I6+(I6*H6)),2)</f>
        <v>0</v>
      </c>
      <c r="K6" s="62"/>
    </row>
    <row r="7" spans="1:11" ht="134.25" customHeight="1">
      <c r="A7" s="54" t="s">
        <v>241</v>
      </c>
      <c r="B7" s="63" t="s">
        <v>242</v>
      </c>
      <c r="C7" s="56"/>
      <c r="D7" s="120" t="s">
        <v>19</v>
      </c>
      <c r="E7" s="120">
        <v>100</v>
      </c>
      <c r="F7" s="120"/>
      <c r="G7" s="230"/>
      <c r="H7" s="122">
        <v>0.08</v>
      </c>
      <c r="I7" s="15">
        <f t="shared" si="0"/>
        <v>0</v>
      </c>
      <c r="J7" s="15">
        <f t="shared" si="1"/>
        <v>0</v>
      </c>
      <c r="K7" s="62"/>
    </row>
    <row r="8" spans="1:11" ht="70.5" customHeight="1">
      <c r="A8" s="54" t="s">
        <v>243</v>
      </c>
      <c r="B8" s="63" t="s">
        <v>244</v>
      </c>
      <c r="C8" s="54"/>
      <c r="D8" s="120" t="s">
        <v>19</v>
      </c>
      <c r="E8" s="120">
        <v>300</v>
      </c>
      <c r="F8" s="120"/>
      <c r="G8" s="230"/>
      <c r="H8" s="231">
        <v>0.08</v>
      </c>
      <c r="I8" s="15">
        <f t="shared" si="0"/>
        <v>0</v>
      </c>
      <c r="J8" s="15">
        <f t="shared" si="1"/>
        <v>0</v>
      </c>
      <c r="K8" s="62"/>
    </row>
    <row r="9" spans="1:11" ht="123" customHeight="1">
      <c r="A9" s="54" t="s">
        <v>245</v>
      </c>
      <c r="B9" s="64" t="s">
        <v>246</v>
      </c>
      <c r="C9" s="56"/>
      <c r="D9" s="120" t="s">
        <v>19</v>
      </c>
      <c r="E9" s="120">
        <v>30</v>
      </c>
      <c r="F9" s="120"/>
      <c r="G9" s="230"/>
      <c r="H9" s="122">
        <v>0.08</v>
      </c>
      <c r="I9" s="15">
        <f t="shared" si="0"/>
        <v>0</v>
      </c>
      <c r="J9" s="15">
        <f t="shared" si="1"/>
        <v>0</v>
      </c>
      <c r="K9" s="62"/>
    </row>
    <row r="10" spans="1:11" ht="59.25" customHeight="1">
      <c r="A10" s="54" t="s">
        <v>247</v>
      </c>
      <c r="B10" s="65" t="s">
        <v>248</v>
      </c>
      <c r="C10" s="56"/>
      <c r="D10" s="120" t="s">
        <v>19</v>
      </c>
      <c r="E10" s="120">
        <v>1</v>
      </c>
      <c r="F10" s="120"/>
      <c r="G10" s="230"/>
      <c r="H10" s="122">
        <v>0.08</v>
      </c>
      <c r="I10" s="15">
        <f t="shared" si="0"/>
        <v>0</v>
      </c>
      <c r="J10" s="15">
        <f t="shared" si="1"/>
        <v>0</v>
      </c>
      <c r="K10" s="62"/>
    </row>
    <row r="11" spans="1:11" ht="66.75" customHeight="1">
      <c r="A11" s="54" t="s">
        <v>249</v>
      </c>
      <c r="B11" s="56" t="s">
        <v>250</v>
      </c>
      <c r="C11" s="56"/>
      <c r="D11" s="120" t="s">
        <v>19</v>
      </c>
      <c r="E11" s="120">
        <v>5</v>
      </c>
      <c r="F11" s="120"/>
      <c r="G11" s="230"/>
      <c r="H11" s="122">
        <v>0.08</v>
      </c>
      <c r="I11" s="15">
        <f t="shared" si="0"/>
        <v>0</v>
      </c>
      <c r="J11" s="15">
        <f t="shared" si="1"/>
        <v>0</v>
      </c>
      <c r="K11" s="62"/>
    </row>
    <row r="12" spans="1:11" ht="24.75" customHeight="1">
      <c r="A12" s="54" t="s">
        <v>251</v>
      </c>
      <c r="B12" s="56" t="s">
        <v>252</v>
      </c>
      <c r="C12" s="56"/>
      <c r="D12" s="120" t="s">
        <v>19</v>
      </c>
      <c r="E12" s="120">
        <v>500</v>
      </c>
      <c r="F12" s="120"/>
      <c r="G12" s="232"/>
      <c r="H12" s="122">
        <v>0.08</v>
      </c>
      <c r="I12" s="15">
        <f t="shared" si="0"/>
        <v>0</v>
      </c>
      <c r="J12" s="15">
        <f t="shared" si="1"/>
        <v>0</v>
      </c>
      <c r="K12" s="62"/>
    </row>
    <row r="13" spans="1:11" ht="28.5" customHeight="1">
      <c r="A13" s="267" t="s">
        <v>253</v>
      </c>
      <c r="B13" s="267"/>
      <c r="C13" s="267"/>
      <c r="D13" s="267"/>
      <c r="E13" s="267"/>
      <c r="F13" s="267"/>
      <c r="G13" s="267"/>
      <c r="H13" s="267"/>
      <c r="I13" s="58">
        <f>SUM(I6:I12)</f>
        <v>0</v>
      </c>
      <c r="J13" s="66">
        <f>SUM(J6:J12)</f>
        <v>0</v>
      </c>
      <c r="K13" s="67"/>
    </row>
    <row r="16" ht="12.75">
      <c r="B16" s="44"/>
    </row>
    <row r="17" spans="10:11" ht="12.75">
      <c r="J17" s="52" t="s">
        <v>218</v>
      </c>
      <c r="K17" s="59"/>
    </row>
    <row r="18" spans="5:10" ht="14.25">
      <c r="E18" s="6"/>
      <c r="F18" s="6"/>
      <c r="J18" s="59" t="s">
        <v>219</v>
      </c>
    </row>
  </sheetData>
  <sheetProtection selectLockedCells="1" selectUnlockedCells="1"/>
  <mergeCells count="1">
    <mergeCell ref="A13:H13"/>
  </mergeCells>
  <printOptions/>
  <pageMargins left="0.7083333333333334" right="0.7083333333333334" top="0.7479166666666667" bottom="0.7479166666666667" header="0.5118055555555555" footer="0.5118055555555555"/>
  <pageSetup fitToHeight="2" fitToWidth="1" horizontalDpi="300" verticalDpi="3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K34"/>
  <sheetViews>
    <sheetView zoomScale="90" zoomScaleNormal="90" zoomScalePageLayoutView="0" workbookViewId="0" topLeftCell="A1">
      <selection activeCell="G7" sqref="G7:G25"/>
    </sheetView>
  </sheetViews>
  <sheetFormatPr defaultColWidth="9" defaultRowHeight="14.25"/>
  <cols>
    <col min="1" max="1" width="6.3984375" style="0" customWidth="1"/>
    <col min="2" max="2" width="43.09765625" style="0" customWidth="1"/>
    <col min="3" max="3" width="15.3984375" style="0" customWidth="1"/>
    <col min="4" max="4" width="9" style="0" customWidth="1"/>
    <col min="5" max="6" width="9.09765625" style="0" customWidth="1"/>
    <col min="7" max="7" width="11.09765625" style="0" customWidth="1"/>
    <col min="8" max="8" width="9.09765625" style="0" customWidth="1"/>
    <col min="9" max="9" width="13.69921875" style="0" customWidth="1"/>
    <col min="10" max="10" width="14.19921875" style="0" customWidth="1"/>
    <col min="11" max="11" width="11" style="0" customWidth="1"/>
  </cols>
  <sheetData>
    <row r="1" spans="1:11" ht="14.25">
      <c r="A1" s="6" t="s">
        <v>3</v>
      </c>
      <c r="G1" s="3"/>
      <c r="H1" s="3"/>
      <c r="I1" s="3"/>
      <c r="J1" s="3"/>
      <c r="K1" s="3"/>
    </row>
    <row r="2" spans="1:11" ht="14.25">
      <c r="A2" s="6" t="s">
        <v>254</v>
      </c>
      <c r="G2" s="3"/>
      <c r="H2" s="3"/>
      <c r="I2" s="3"/>
      <c r="J2" s="3"/>
      <c r="K2" s="3"/>
    </row>
    <row r="3" spans="1:11" ht="14.25">
      <c r="A3" s="68"/>
      <c r="B3" s="69"/>
      <c r="C3" s="68"/>
      <c r="D3" s="68"/>
      <c r="E3" s="68"/>
      <c r="F3" s="68"/>
      <c r="G3" s="70"/>
      <c r="H3" s="70"/>
      <c r="I3" s="70"/>
      <c r="J3" s="70"/>
      <c r="K3" s="70"/>
    </row>
    <row r="4" spans="1:11" ht="14.25">
      <c r="A4" s="69" t="s">
        <v>255</v>
      </c>
      <c r="B4" s="69"/>
      <c r="C4" s="68"/>
      <c r="D4" s="68"/>
      <c r="E4" s="68"/>
      <c r="F4" s="68"/>
      <c r="G4" s="70"/>
      <c r="H4" s="70"/>
      <c r="I4" s="70"/>
      <c r="J4" s="70"/>
      <c r="K4" s="70"/>
    </row>
    <row r="5" spans="1:11" ht="51">
      <c r="A5" s="71" t="s">
        <v>256</v>
      </c>
      <c r="B5" s="71" t="s">
        <v>257</v>
      </c>
      <c r="C5" s="71" t="s">
        <v>258</v>
      </c>
      <c r="D5" s="71" t="s">
        <v>259</v>
      </c>
      <c r="E5" s="71" t="s">
        <v>260</v>
      </c>
      <c r="F5" s="71" t="s">
        <v>261</v>
      </c>
      <c r="G5" s="71" t="s">
        <v>262</v>
      </c>
      <c r="H5" s="71" t="s">
        <v>263</v>
      </c>
      <c r="I5" s="71" t="s">
        <v>264</v>
      </c>
      <c r="J5" s="71" t="s">
        <v>265</v>
      </c>
      <c r="K5" s="71" t="s">
        <v>16</v>
      </c>
    </row>
    <row r="6" spans="1:11" ht="12" customHeight="1">
      <c r="A6" s="71">
        <v>1</v>
      </c>
      <c r="B6" s="71">
        <v>2</v>
      </c>
      <c r="C6" s="71">
        <v>3</v>
      </c>
      <c r="D6" s="71">
        <v>4</v>
      </c>
      <c r="E6" s="71">
        <v>5</v>
      </c>
      <c r="F6" s="71">
        <v>6</v>
      </c>
      <c r="G6" s="71">
        <v>7</v>
      </c>
      <c r="H6" s="71">
        <v>8</v>
      </c>
      <c r="I6" s="71">
        <v>9</v>
      </c>
      <c r="J6" s="71">
        <v>10</v>
      </c>
      <c r="K6" s="71">
        <v>11</v>
      </c>
    </row>
    <row r="7" spans="1:11" ht="38.25" customHeight="1">
      <c r="A7" s="72" t="s">
        <v>266</v>
      </c>
      <c r="B7" s="73" t="s">
        <v>267</v>
      </c>
      <c r="C7" s="71"/>
      <c r="D7" s="74" t="s">
        <v>19</v>
      </c>
      <c r="E7" s="74">
        <v>2000</v>
      </c>
      <c r="F7" s="75">
        <v>1000</v>
      </c>
      <c r="G7" s="76"/>
      <c r="H7" s="77">
        <v>0.08</v>
      </c>
      <c r="I7" s="15">
        <f>ROUND((E7*G7),2)</f>
        <v>0</v>
      </c>
      <c r="J7" s="15">
        <f aca="true" t="shared" si="0" ref="J7:J25">ROUND(((I7*H7)+I7),2)</f>
        <v>0</v>
      </c>
      <c r="K7" s="78"/>
    </row>
    <row r="8" spans="1:11" ht="38.25" customHeight="1">
      <c r="A8" s="72" t="s">
        <v>268</v>
      </c>
      <c r="B8" s="73" t="s">
        <v>269</v>
      </c>
      <c r="C8" s="71"/>
      <c r="D8" s="74" t="s">
        <v>19</v>
      </c>
      <c r="E8" s="75">
        <v>2000</v>
      </c>
      <c r="F8" s="75">
        <v>1000</v>
      </c>
      <c r="G8" s="76"/>
      <c r="H8" s="77">
        <v>0.08</v>
      </c>
      <c r="I8" s="15">
        <f aca="true" t="shared" si="1" ref="I8:I25">E8*G8</f>
        <v>0</v>
      </c>
      <c r="J8" s="15">
        <f t="shared" si="0"/>
        <v>0</v>
      </c>
      <c r="K8" s="78"/>
    </row>
    <row r="9" spans="1:11" ht="38.25" customHeight="1">
      <c r="A9" s="72" t="s">
        <v>270</v>
      </c>
      <c r="B9" s="73" t="s">
        <v>271</v>
      </c>
      <c r="C9" s="71"/>
      <c r="D9" s="74" t="s">
        <v>19</v>
      </c>
      <c r="E9" s="74">
        <v>1000</v>
      </c>
      <c r="F9" s="75">
        <v>1000</v>
      </c>
      <c r="G9" s="76"/>
      <c r="H9" s="77">
        <v>0.08</v>
      </c>
      <c r="I9" s="15">
        <f t="shared" si="1"/>
        <v>0</v>
      </c>
      <c r="J9" s="15">
        <f t="shared" si="0"/>
        <v>0</v>
      </c>
      <c r="K9" s="78"/>
    </row>
    <row r="10" spans="1:11" ht="38.25" customHeight="1">
      <c r="A10" s="72" t="s">
        <v>272</v>
      </c>
      <c r="B10" s="73" t="s">
        <v>273</v>
      </c>
      <c r="C10" s="71"/>
      <c r="D10" s="74" t="s">
        <v>19</v>
      </c>
      <c r="E10" s="74">
        <v>1000</v>
      </c>
      <c r="F10" s="75">
        <v>1000</v>
      </c>
      <c r="G10" s="76"/>
      <c r="H10" s="77">
        <v>0.08</v>
      </c>
      <c r="I10" s="15">
        <f t="shared" si="1"/>
        <v>0</v>
      </c>
      <c r="J10" s="15">
        <f t="shared" si="0"/>
        <v>0</v>
      </c>
      <c r="K10" s="78"/>
    </row>
    <row r="11" spans="1:11" ht="38.25" customHeight="1">
      <c r="A11" s="72" t="s">
        <v>274</v>
      </c>
      <c r="B11" s="73" t="s">
        <v>275</v>
      </c>
      <c r="C11" s="71"/>
      <c r="D11" s="74" t="s">
        <v>19</v>
      </c>
      <c r="E11" s="75">
        <v>3000</v>
      </c>
      <c r="F11" s="75">
        <v>50</v>
      </c>
      <c r="G11" s="76"/>
      <c r="H11" s="77">
        <v>0.08</v>
      </c>
      <c r="I11" s="15">
        <f t="shared" si="1"/>
        <v>0</v>
      </c>
      <c r="J11" s="15">
        <f t="shared" si="0"/>
        <v>0</v>
      </c>
      <c r="K11" s="78"/>
    </row>
    <row r="12" spans="1:11" ht="38.25" customHeight="1">
      <c r="A12" s="72" t="s">
        <v>276</v>
      </c>
      <c r="B12" s="73" t="s">
        <v>277</v>
      </c>
      <c r="C12" s="79"/>
      <c r="D12" s="74" t="s">
        <v>19</v>
      </c>
      <c r="E12" s="75">
        <v>1</v>
      </c>
      <c r="F12" s="75">
        <v>1</v>
      </c>
      <c r="G12" s="76"/>
      <c r="H12" s="77">
        <v>0.23</v>
      </c>
      <c r="I12" s="15">
        <f t="shared" si="1"/>
        <v>0</v>
      </c>
      <c r="J12" s="15">
        <f t="shared" si="0"/>
        <v>0</v>
      </c>
      <c r="K12" s="78"/>
    </row>
    <row r="13" spans="1:11" ht="38.25" customHeight="1">
      <c r="A13" s="72" t="s">
        <v>278</v>
      </c>
      <c r="B13" s="73" t="s">
        <v>279</v>
      </c>
      <c r="C13" s="71"/>
      <c r="D13" s="74" t="s">
        <v>19</v>
      </c>
      <c r="E13" s="74">
        <v>50</v>
      </c>
      <c r="F13" s="75">
        <v>50</v>
      </c>
      <c r="G13" s="76"/>
      <c r="H13" s="77">
        <v>0.08</v>
      </c>
      <c r="I13" s="15">
        <f t="shared" si="1"/>
        <v>0</v>
      </c>
      <c r="J13" s="15">
        <f t="shared" si="0"/>
        <v>0</v>
      </c>
      <c r="K13" s="78"/>
    </row>
    <row r="14" spans="1:11" ht="38.25" customHeight="1">
      <c r="A14" s="72" t="s">
        <v>280</v>
      </c>
      <c r="B14" s="73" t="s">
        <v>281</v>
      </c>
      <c r="C14" s="71"/>
      <c r="D14" s="74" t="s">
        <v>25</v>
      </c>
      <c r="E14" s="74">
        <v>50</v>
      </c>
      <c r="F14" s="75">
        <v>50</v>
      </c>
      <c r="G14" s="76"/>
      <c r="H14" s="77">
        <v>0.08</v>
      </c>
      <c r="I14" s="15">
        <f t="shared" si="1"/>
        <v>0</v>
      </c>
      <c r="J14" s="15">
        <f t="shared" si="0"/>
        <v>0</v>
      </c>
      <c r="K14" s="78"/>
    </row>
    <row r="15" spans="1:11" ht="38.25" customHeight="1">
      <c r="A15" s="72" t="s">
        <v>282</v>
      </c>
      <c r="B15" s="73" t="s">
        <v>283</v>
      </c>
      <c r="C15" s="71"/>
      <c r="D15" s="74" t="s">
        <v>25</v>
      </c>
      <c r="E15" s="74">
        <v>1000</v>
      </c>
      <c r="F15" s="75">
        <v>100</v>
      </c>
      <c r="G15" s="76"/>
      <c r="H15" s="77">
        <v>0.08</v>
      </c>
      <c r="I15" s="15">
        <f t="shared" si="1"/>
        <v>0</v>
      </c>
      <c r="J15" s="15">
        <f t="shared" si="0"/>
        <v>0</v>
      </c>
      <c r="K15" s="78"/>
    </row>
    <row r="16" spans="1:11" ht="38.25" customHeight="1">
      <c r="A16" s="72" t="s">
        <v>284</v>
      </c>
      <c r="B16" s="73" t="s">
        <v>285</v>
      </c>
      <c r="C16" s="71"/>
      <c r="D16" s="74" t="s">
        <v>25</v>
      </c>
      <c r="E16" s="74">
        <v>3</v>
      </c>
      <c r="F16" s="75">
        <v>1</v>
      </c>
      <c r="G16" s="76"/>
      <c r="H16" s="77">
        <v>0.23</v>
      </c>
      <c r="I16" s="15">
        <f t="shared" si="1"/>
        <v>0</v>
      </c>
      <c r="J16" s="15">
        <f t="shared" si="0"/>
        <v>0</v>
      </c>
      <c r="K16" s="78"/>
    </row>
    <row r="17" spans="1:11" ht="38.25" customHeight="1">
      <c r="A17" s="72" t="s">
        <v>286</v>
      </c>
      <c r="B17" s="73" t="s">
        <v>287</v>
      </c>
      <c r="C17" s="79"/>
      <c r="D17" s="206" t="s">
        <v>19</v>
      </c>
      <c r="E17" s="80">
        <v>1</v>
      </c>
      <c r="F17" s="75">
        <v>1</v>
      </c>
      <c r="G17" s="76"/>
      <c r="H17" s="77">
        <v>0.23</v>
      </c>
      <c r="I17" s="15">
        <f t="shared" si="1"/>
        <v>0</v>
      </c>
      <c r="J17" s="15">
        <f t="shared" si="0"/>
        <v>0</v>
      </c>
      <c r="K17" s="78"/>
    </row>
    <row r="18" spans="1:11" ht="38.25" customHeight="1">
      <c r="A18" s="72" t="s">
        <v>288</v>
      </c>
      <c r="B18" s="73" t="s">
        <v>289</v>
      </c>
      <c r="C18" s="71"/>
      <c r="D18" s="74" t="s">
        <v>25</v>
      </c>
      <c r="E18" s="75">
        <v>3200</v>
      </c>
      <c r="F18" s="75">
        <v>200</v>
      </c>
      <c r="G18" s="76"/>
      <c r="H18" s="77">
        <v>0.08</v>
      </c>
      <c r="I18" s="15">
        <f t="shared" si="1"/>
        <v>0</v>
      </c>
      <c r="J18" s="15">
        <f t="shared" si="0"/>
        <v>0</v>
      </c>
      <c r="K18" s="78"/>
    </row>
    <row r="19" spans="1:11" ht="38.25" customHeight="1">
      <c r="A19" s="72" t="s">
        <v>290</v>
      </c>
      <c r="B19" s="73" t="s">
        <v>291</v>
      </c>
      <c r="C19" s="71"/>
      <c r="D19" s="74" t="s">
        <v>25</v>
      </c>
      <c r="E19" s="74">
        <v>60</v>
      </c>
      <c r="F19" s="75">
        <v>12</v>
      </c>
      <c r="G19" s="76"/>
      <c r="H19" s="77">
        <v>0.23</v>
      </c>
      <c r="I19" s="15">
        <f t="shared" si="1"/>
        <v>0</v>
      </c>
      <c r="J19" s="15">
        <f t="shared" si="0"/>
        <v>0</v>
      </c>
      <c r="K19" s="78"/>
    </row>
    <row r="20" spans="1:11" ht="38.25" customHeight="1">
      <c r="A20" s="72" t="s">
        <v>292</v>
      </c>
      <c r="B20" s="73" t="s">
        <v>293</v>
      </c>
      <c r="C20" s="71"/>
      <c r="D20" s="74" t="s">
        <v>19</v>
      </c>
      <c r="E20" s="74">
        <v>1</v>
      </c>
      <c r="F20" s="75">
        <v>1</v>
      </c>
      <c r="G20" s="76"/>
      <c r="H20" s="77">
        <v>0.08</v>
      </c>
      <c r="I20" s="15">
        <f t="shared" si="1"/>
        <v>0</v>
      </c>
      <c r="J20" s="15">
        <f t="shared" si="0"/>
        <v>0</v>
      </c>
      <c r="K20" s="78"/>
    </row>
    <row r="21" spans="1:11" ht="38.25" customHeight="1">
      <c r="A21" s="72" t="s">
        <v>294</v>
      </c>
      <c r="B21" s="73" t="s">
        <v>295</v>
      </c>
      <c r="C21" s="71"/>
      <c r="D21" s="74" t="s">
        <v>19</v>
      </c>
      <c r="E21" s="74">
        <v>1</v>
      </c>
      <c r="F21" s="75">
        <v>1</v>
      </c>
      <c r="G21" s="76"/>
      <c r="H21" s="77">
        <v>0.23</v>
      </c>
      <c r="I21" s="15">
        <f t="shared" si="1"/>
        <v>0</v>
      </c>
      <c r="J21" s="15">
        <f t="shared" si="0"/>
        <v>0</v>
      </c>
      <c r="K21" s="78"/>
    </row>
    <row r="22" spans="1:11" ht="38.25" customHeight="1">
      <c r="A22" s="72" t="s">
        <v>296</v>
      </c>
      <c r="B22" s="81" t="s">
        <v>297</v>
      </c>
      <c r="C22" s="82"/>
      <c r="D22" s="83" t="s">
        <v>19</v>
      </c>
      <c r="E22" s="83">
        <v>1</v>
      </c>
      <c r="F22" s="75">
        <v>1</v>
      </c>
      <c r="G22" s="76"/>
      <c r="H22" s="77">
        <v>0.08</v>
      </c>
      <c r="I22" s="15">
        <f t="shared" si="1"/>
        <v>0</v>
      </c>
      <c r="J22" s="15">
        <f t="shared" si="0"/>
        <v>0</v>
      </c>
      <c r="K22" s="78"/>
    </row>
    <row r="23" spans="1:11" ht="38.25" customHeight="1">
      <c r="A23" s="72" t="s">
        <v>298</v>
      </c>
      <c r="B23" s="81" t="s">
        <v>299</v>
      </c>
      <c r="C23" s="82"/>
      <c r="D23" s="83" t="s">
        <v>19</v>
      </c>
      <c r="E23" s="84">
        <v>1</v>
      </c>
      <c r="F23" s="75">
        <v>1</v>
      </c>
      <c r="G23" s="76"/>
      <c r="H23" s="77">
        <v>0.08</v>
      </c>
      <c r="I23" s="15">
        <f t="shared" si="1"/>
        <v>0</v>
      </c>
      <c r="J23" s="15">
        <f t="shared" si="0"/>
        <v>0</v>
      </c>
      <c r="K23" s="78"/>
    </row>
    <row r="24" spans="1:11" ht="38.25" customHeight="1">
      <c r="A24" s="72" t="s">
        <v>300</v>
      </c>
      <c r="B24" s="81" t="s">
        <v>301</v>
      </c>
      <c r="C24" s="82"/>
      <c r="D24" s="83" t="s">
        <v>19</v>
      </c>
      <c r="E24" s="83">
        <v>1</v>
      </c>
      <c r="F24" s="75">
        <v>1</v>
      </c>
      <c r="G24" s="76"/>
      <c r="H24" s="77">
        <v>0.08</v>
      </c>
      <c r="I24" s="15">
        <f t="shared" si="1"/>
        <v>0</v>
      </c>
      <c r="J24" s="15">
        <f t="shared" si="0"/>
        <v>0</v>
      </c>
      <c r="K24" s="78"/>
    </row>
    <row r="25" spans="1:11" ht="38.25" customHeight="1">
      <c r="A25" s="72" t="s">
        <v>302</v>
      </c>
      <c r="B25" s="85" t="s">
        <v>303</v>
      </c>
      <c r="C25" s="86"/>
      <c r="D25" s="87" t="s">
        <v>19</v>
      </c>
      <c r="E25" s="87">
        <v>1</v>
      </c>
      <c r="F25" s="75">
        <v>1</v>
      </c>
      <c r="G25" s="88"/>
      <c r="H25" s="77">
        <v>0.08</v>
      </c>
      <c r="I25" s="15">
        <f t="shared" si="1"/>
        <v>0</v>
      </c>
      <c r="J25" s="15">
        <f t="shared" si="0"/>
        <v>0</v>
      </c>
      <c r="K25" s="89"/>
    </row>
    <row r="26" spans="1:11" ht="25.5" customHeight="1">
      <c r="A26" s="267" t="s">
        <v>304</v>
      </c>
      <c r="B26" s="267"/>
      <c r="C26" s="267"/>
      <c r="D26" s="267"/>
      <c r="E26" s="267"/>
      <c r="F26" s="90"/>
      <c r="G26" s="91"/>
      <c r="H26" s="92"/>
      <c r="I26" s="93">
        <f>SUM(I7:I25)</f>
        <v>0</v>
      </c>
      <c r="J26" s="93">
        <f>SUM(J7:J25)</f>
        <v>0</v>
      </c>
      <c r="K26" s="57"/>
    </row>
    <row r="27" spans="1:11" ht="14.25">
      <c r="A27" s="94"/>
      <c r="B27" s="95"/>
      <c r="C27" s="95"/>
      <c r="D27" s="95"/>
      <c r="E27" s="95"/>
      <c r="F27" s="96"/>
      <c r="G27" s="97"/>
      <c r="H27" s="98"/>
      <c r="I27" s="99"/>
      <c r="J27" s="99"/>
      <c r="K27" s="100"/>
    </row>
    <row r="28" spans="1:11" s="101" customFormat="1" ht="14.25">
      <c r="A28" s="94"/>
      <c r="G28" s="102"/>
      <c r="H28" s="102"/>
      <c r="I28" s="102"/>
      <c r="J28" s="102"/>
      <c r="K28" s="103"/>
    </row>
    <row r="29" spans="1:11" s="101" customFormat="1" ht="14.25">
      <c r="A29" s="94"/>
      <c r="G29" s="102"/>
      <c r="H29" s="102"/>
      <c r="I29" s="102"/>
      <c r="J29" s="102"/>
      <c r="K29" s="103"/>
    </row>
    <row r="30" spans="7:11" s="101" customFormat="1" ht="14.25">
      <c r="G30" s="102"/>
      <c r="H30" s="102"/>
      <c r="I30" s="102"/>
      <c r="J30" s="102"/>
      <c r="K30" s="102"/>
    </row>
    <row r="31" spans="1:11" ht="14.25">
      <c r="A31" s="104"/>
      <c r="B31" s="105"/>
      <c r="C31" s="96"/>
      <c r="D31" s="96"/>
      <c r="E31" s="96"/>
      <c r="F31" s="96"/>
      <c r="G31" s="106"/>
      <c r="H31" s="107"/>
      <c r="I31" s="108"/>
      <c r="J31" s="109"/>
      <c r="K31" s="109"/>
    </row>
    <row r="32" spans="1:11" ht="14.25">
      <c r="A32" s="104"/>
      <c r="B32" s="105"/>
      <c r="C32" s="96"/>
      <c r="D32" s="96"/>
      <c r="E32" s="96"/>
      <c r="F32" s="96"/>
      <c r="G32" s="106"/>
      <c r="H32" s="107"/>
      <c r="I32" s="108"/>
      <c r="J32" s="109"/>
      <c r="K32" s="109"/>
    </row>
    <row r="33" spans="2:11" ht="14.25">
      <c r="B33" s="44"/>
      <c r="C33" s="68"/>
      <c r="D33" s="68"/>
      <c r="E33" s="68"/>
      <c r="F33" s="68"/>
      <c r="G33" s="3"/>
      <c r="H33" s="3"/>
      <c r="I33" s="3"/>
      <c r="J33" s="106" t="s">
        <v>305</v>
      </c>
      <c r="K33" s="3"/>
    </row>
    <row r="34" spans="7:11" ht="14.25">
      <c r="G34" s="3"/>
      <c r="H34" s="3"/>
      <c r="I34" s="3"/>
      <c r="J34" s="110" t="s">
        <v>219</v>
      </c>
      <c r="K34" s="3"/>
    </row>
  </sheetData>
  <sheetProtection selectLockedCells="1" selectUnlockedCells="1"/>
  <mergeCells count="1">
    <mergeCell ref="A26:E26"/>
  </mergeCells>
  <printOptions/>
  <pageMargins left="0.7083333333333334" right="0.7083333333333334" top="0.7479166666666667" bottom="0.7479166666666667" header="0.5118055555555555" footer="0.5118055555555555"/>
  <pageSetup fitToHeight="2" fitToWidth="1" horizontalDpi="300" verticalDpi="300" orientation="landscape"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K13"/>
  <sheetViews>
    <sheetView zoomScalePageLayoutView="0" workbookViewId="0" topLeftCell="A1">
      <selection activeCell="G6" sqref="G6:G7"/>
    </sheetView>
  </sheetViews>
  <sheetFormatPr defaultColWidth="8.796875" defaultRowHeight="14.25"/>
  <cols>
    <col min="1" max="1" width="4.09765625" style="5" customWidth="1"/>
    <col min="2" max="2" width="39.19921875" style="5" customWidth="1"/>
    <col min="3" max="3" width="35.8984375" style="5" customWidth="1"/>
    <col min="4" max="4" width="4.09765625" style="5" customWidth="1"/>
    <col min="5" max="7" width="9.3984375" style="5" customWidth="1"/>
    <col min="8" max="8" width="4.59765625" style="5" customWidth="1"/>
    <col min="9" max="9" width="11.69921875" style="5" customWidth="1"/>
    <col min="10" max="11" width="12.19921875" style="5" customWidth="1"/>
    <col min="12" max="16384" width="9" style="5" customWidth="1"/>
  </cols>
  <sheetData>
    <row r="1" spans="1:3" ht="21" customHeight="1">
      <c r="A1" s="6" t="s">
        <v>3</v>
      </c>
      <c r="B1" s="6"/>
      <c r="C1" s="7"/>
    </row>
    <row r="2" spans="1:3" ht="24.75" customHeight="1">
      <c r="A2" s="6" t="s">
        <v>4</v>
      </c>
      <c r="B2" s="6"/>
      <c r="C2" s="7"/>
    </row>
    <row r="3" spans="1:3" ht="30" customHeight="1">
      <c r="A3" s="6" t="s">
        <v>306</v>
      </c>
      <c r="B3" s="7"/>
      <c r="C3" s="7"/>
    </row>
    <row r="4" spans="1:11" ht="57.75" customHeight="1">
      <c r="A4" s="8" t="s">
        <v>6</v>
      </c>
      <c r="B4" s="8" t="s">
        <v>7</v>
      </c>
      <c r="C4" s="8" t="s">
        <v>307</v>
      </c>
      <c r="D4" s="8" t="s">
        <v>9</v>
      </c>
      <c r="E4" s="8" t="s">
        <v>10</v>
      </c>
      <c r="F4" s="8" t="s">
        <v>261</v>
      </c>
      <c r="G4" s="8" t="s">
        <v>205</v>
      </c>
      <c r="H4" s="8" t="s">
        <v>13</v>
      </c>
      <c r="I4" s="8" t="s">
        <v>14</v>
      </c>
      <c r="J4" s="8" t="s">
        <v>15</v>
      </c>
      <c r="K4" s="8" t="s">
        <v>206</v>
      </c>
    </row>
    <row r="5" spans="1:11" ht="17.25" customHeight="1">
      <c r="A5" s="8">
        <v>1</v>
      </c>
      <c r="B5" s="8">
        <v>2</v>
      </c>
      <c r="C5" s="8">
        <v>3</v>
      </c>
      <c r="D5" s="8">
        <v>4</v>
      </c>
      <c r="E5" s="8">
        <v>5</v>
      </c>
      <c r="F5" s="8">
        <v>6</v>
      </c>
      <c r="G5" s="8">
        <v>7</v>
      </c>
      <c r="H5" s="8">
        <v>8</v>
      </c>
      <c r="I5" s="8">
        <v>9</v>
      </c>
      <c r="J5" s="8">
        <v>10</v>
      </c>
      <c r="K5" s="8"/>
    </row>
    <row r="6" spans="1:11" ht="77.25" customHeight="1">
      <c r="A6" s="8" t="s">
        <v>308</v>
      </c>
      <c r="B6" s="20" t="s">
        <v>309</v>
      </c>
      <c r="C6" s="111"/>
      <c r="D6" s="40" t="s">
        <v>19</v>
      </c>
      <c r="E6" s="40">
        <v>30</v>
      </c>
      <c r="F6" s="40">
        <v>1</v>
      </c>
      <c r="G6" s="153"/>
      <c r="H6" s="233">
        <v>0.08</v>
      </c>
      <c r="I6" s="112">
        <f>ROUND((E6*G6),2)</f>
        <v>0</v>
      </c>
      <c r="J6" s="112">
        <f>ROUND((I6+(I6*H6)),2)</f>
        <v>0</v>
      </c>
      <c r="K6" s="8"/>
    </row>
    <row r="7" spans="1:11" ht="75" customHeight="1">
      <c r="A7" s="113" t="s">
        <v>310</v>
      </c>
      <c r="B7" s="32" t="s">
        <v>311</v>
      </c>
      <c r="C7" s="32"/>
      <c r="D7" s="234" t="s">
        <v>19</v>
      </c>
      <c r="E7" s="34">
        <v>460</v>
      </c>
      <c r="F7" s="34">
        <v>1</v>
      </c>
      <c r="G7" s="235"/>
      <c r="H7" s="233">
        <v>0.08</v>
      </c>
      <c r="I7" s="112">
        <f>ROUND((E7*G7),2)</f>
        <v>0</v>
      </c>
      <c r="J7" s="112">
        <f>ROUND((I7+(I7*H7)),2)</f>
        <v>0</v>
      </c>
      <c r="K7" s="15"/>
    </row>
    <row r="8" spans="1:11" ht="25.5" customHeight="1">
      <c r="A8" s="262" t="s">
        <v>312</v>
      </c>
      <c r="B8" s="262"/>
      <c r="C8" s="262"/>
      <c r="D8" s="262"/>
      <c r="E8" s="262"/>
      <c r="F8" s="262"/>
      <c r="G8" s="262"/>
      <c r="H8" s="262"/>
      <c r="I8" s="114">
        <f>SUM(I6:I7)</f>
        <v>0</v>
      </c>
      <c r="J8" s="114">
        <f>SUM(J6:J7)</f>
        <v>0</v>
      </c>
      <c r="K8" s="43"/>
    </row>
    <row r="10" spans="2:10" ht="37.5" customHeight="1">
      <c r="B10" s="268"/>
      <c r="C10" s="268"/>
      <c r="D10" s="268"/>
      <c r="E10" s="268"/>
      <c r="F10" s="268"/>
      <c r="G10" s="268"/>
      <c r="H10" s="268"/>
      <c r="I10" s="268"/>
      <c r="J10" s="268"/>
    </row>
    <row r="11" spans="2:10" ht="20.25" customHeight="1">
      <c r="B11" s="263"/>
      <c r="C11" s="263"/>
      <c r="D11" s="263"/>
      <c r="E11" s="263"/>
      <c r="F11" s="263"/>
      <c r="G11" s="263"/>
      <c r="H11" s="263"/>
      <c r="I11" s="263"/>
      <c r="J11" s="263"/>
    </row>
    <row r="12" ht="12.75">
      <c r="J12" s="5" t="s">
        <v>218</v>
      </c>
    </row>
    <row r="13" ht="12.75">
      <c r="J13" s="5" t="s">
        <v>219</v>
      </c>
    </row>
  </sheetData>
  <sheetProtection selectLockedCells="1" selectUnlockedCells="1"/>
  <mergeCells count="3">
    <mergeCell ref="A8:H8"/>
    <mergeCell ref="B10:J10"/>
    <mergeCell ref="B11:J11"/>
  </mergeCells>
  <printOptions/>
  <pageMargins left="0.7083333333333334" right="0.7083333333333334" top="0.7479166666666667" bottom="0.7479166666666667" header="0.5118055555555555" footer="0.5118055555555555"/>
  <pageSetup fitToHeight="1" fitToWidth="1" horizontalDpi="300" verticalDpi="3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K11"/>
  <sheetViews>
    <sheetView zoomScalePageLayoutView="0" workbookViewId="0" topLeftCell="A1">
      <selection activeCell="G6" sqref="G6"/>
    </sheetView>
  </sheetViews>
  <sheetFormatPr defaultColWidth="8.796875" defaultRowHeight="14.25"/>
  <cols>
    <col min="1" max="1" width="4.09765625" style="52" customWidth="1"/>
    <col min="2" max="2" width="43.19921875" style="52" customWidth="1"/>
    <col min="3" max="3" width="31.3984375" style="52" customWidth="1"/>
    <col min="4" max="4" width="4" style="52" customWidth="1"/>
    <col min="5" max="6" width="9.3984375" style="52" customWidth="1"/>
    <col min="7" max="8" width="9.19921875" style="52" customWidth="1"/>
    <col min="9" max="9" width="12.5" style="52" customWidth="1"/>
    <col min="10" max="11" width="11.8984375" style="52" customWidth="1"/>
    <col min="12" max="16384" width="9" style="52" customWidth="1"/>
  </cols>
  <sheetData>
    <row r="1" spans="1:3" s="5" customFormat="1" ht="21" customHeight="1">
      <c r="A1" s="6" t="s">
        <v>3</v>
      </c>
      <c r="B1" s="6"/>
      <c r="C1" s="7"/>
    </row>
    <row r="2" spans="1:3" s="5" customFormat="1" ht="24.75" customHeight="1">
      <c r="A2" s="6" t="s">
        <v>4</v>
      </c>
      <c r="B2" s="6"/>
      <c r="C2" s="7"/>
    </row>
    <row r="3" ht="30" customHeight="1">
      <c r="A3" s="6" t="s">
        <v>313</v>
      </c>
    </row>
    <row r="4" spans="1:11" ht="56.25" customHeight="1">
      <c r="A4" s="8" t="s">
        <v>6</v>
      </c>
      <c r="B4" s="8" t="s">
        <v>7</v>
      </c>
      <c r="C4" s="8" t="s">
        <v>307</v>
      </c>
      <c r="D4" s="8" t="s">
        <v>9</v>
      </c>
      <c r="E4" s="8" t="s">
        <v>586</v>
      </c>
      <c r="F4" s="8" t="s">
        <v>261</v>
      </c>
      <c r="G4" s="8" t="s">
        <v>205</v>
      </c>
      <c r="H4" s="8" t="s">
        <v>13</v>
      </c>
      <c r="I4" s="8" t="s">
        <v>14</v>
      </c>
      <c r="J4" s="8" t="s">
        <v>15</v>
      </c>
      <c r="K4" s="8" t="s">
        <v>206</v>
      </c>
    </row>
    <row r="5" spans="1:11" ht="18.75" customHeight="1">
      <c r="A5" s="8">
        <v>1</v>
      </c>
      <c r="B5" s="8">
        <v>2</v>
      </c>
      <c r="C5" s="8">
        <v>3</v>
      </c>
      <c r="D5" s="8">
        <v>4</v>
      </c>
      <c r="E5" s="8">
        <v>5</v>
      </c>
      <c r="F5" s="8">
        <v>6</v>
      </c>
      <c r="G5" s="8">
        <v>7</v>
      </c>
      <c r="H5" s="8">
        <v>8</v>
      </c>
      <c r="I5" s="8">
        <v>9</v>
      </c>
      <c r="J5" s="8">
        <v>10</v>
      </c>
      <c r="K5" s="8"/>
    </row>
    <row r="6" spans="1:11" ht="163.5" customHeight="1">
      <c r="A6" s="115" t="s">
        <v>314</v>
      </c>
      <c r="B6" s="116" t="s">
        <v>315</v>
      </c>
      <c r="C6" s="111"/>
      <c r="D6" s="54" t="s">
        <v>316</v>
      </c>
      <c r="E6" s="117">
        <v>2100</v>
      </c>
      <c r="F6" s="40">
        <v>1</v>
      </c>
      <c r="G6" s="15"/>
      <c r="H6" s="118">
        <v>0.23</v>
      </c>
      <c r="I6" s="15">
        <f>ROUND((E6*G6),2)</f>
        <v>0</v>
      </c>
      <c r="J6" s="15">
        <f>ROUND((I6+(I6*H6)),2)</f>
        <v>0</v>
      </c>
      <c r="K6" s="8"/>
    </row>
    <row r="7" spans="1:11" ht="25.5" customHeight="1">
      <c r="A7" s="262" t="s">
        <v>317</v>
      </c>
      <c r="B7" s="262"/>
      <c r="C7" s="262"/>
      <c r="D7" s="262"/>
      <c r="E7" s="262"/>
      <c r="F7" s="262"/>
      <c r="G7" s="262"/>
      <c r="H7" s="262"/>
      <c r="I7" s="58">
        <f>SUM(I6)</f>
        <v>0</v>
      </c>
      <c r="J7" s="58">
        <f>SUM(J6)</f>
        <v>0</v>
      </c>
      <c r="K7" s="15"/>
    </row>
    <row r="8" ht="12.75">
      <c r="H8" s="52" t="s">
        <v>318</v>
      </c>
    </row>
    <row r="10" ht="12.75">
      <c r="H10" s="52" t="s">
        <v>218</v>
      </c>
    </row>
    <row r="11" ht="12.75">
      <c r="H11" s="59" t="s">
        <v>219</v>
      </c>
    </row>
  </sheetData>
  <sheetProtection selectLockedCells="1" selectUnlockedCells="1"/>
  <mergeCells count="1">
    <mergeCell ref="A7:H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selection activeCell="B18" sqref="B18"/>
    </sheetView>
  </sheetViews>
  <sheetFormatPr defaultColWidth="8.796875" defaultRowHeight="14.25"/>
  <cols>
    <col min="1" max="1" width="6.8984375" style="52" customWidth="1"/>
    <col min="2" max="2" width="23.69921875" style="52" customWidth="1"/>
    <col min="3" max="3" width="19.19921875" style="52" customWidth="1"/>
    <col min="4" max="8" width="9" style="52" customWidth="1"/>
    <col min="9" max="9" width="13.3984375" style="52" customWidth="1"/>
    <col min="10" max="11" width="12.59765625" style="52" customWidth="1"/>
    <col min="12" max="16384" width="9" style="52" customWidth="1"/>
  </cols>
  <sheetData>
    <row r="1" spans="1:3" s="5" customFormat="1" ht="21" customHeight="1">
      <c r="A1" s="6" t="s">
        <v>3</v>
      </c>
      <c r="B1" s="6"/>
      <c r="C1" s="7"/>
    </row>
    <row r="2" spans="1:3" s="5" customFormat="1" ht="24.75" customHeight="1">
      <c r="A2" s="6" t="s">
        <v>4</v>
      </c>
      <c r="B2" s="6"/>
      <c r="C2" s="7"/>
    </row>
    <row r="3" ht="30" customHeight="1">
      <c r="A3" s="6" t="s">
        <v>319</v>
      </c>
    </row>
    <row r="4" spans="1:11" ht="33.75">
      <c r="A4" s="8" t="s">
        <v>6</v>
      </c>
      <c r="B4" s="8" t="s">
        <v>7</v>
      </c>
      <c r="C4" s="8" t="s">
        <v>320</v>
      </c>
      <c r="D4" s="8" t="s">
        <v>9</v>
      </c>
      <c r="E4" s="8" t="s">
        <v>10</v>
      </c>
      <c r="F4" s="8" t="s">
        <v>261</v>
      </c>
      <c r="G4" s="8" t="s">
        <v>223</v>
      </c>
      <c r="H4" s="8" t="s">
        <v>13</v>
      </c>
      <c r="I4" s="8" t="s">
        <v>14</v>
      </c>
      <c r="J4" s="8" t="s">
        <v>15</v>
      </c>
      <c r="K4" s="8" t="s">
        <v>206</v>
      </c>
    </row>
    <row r="5" spans="1:11" ht="12.75">
      <c r="A5" s="8">
        <v>1</v>
      </c>
      <c r="B5" s="8">
        <v>2</v>
      </c>
      <c r="C5" s="8">
        <v>3</v>
      </c>
      <c r="D5" s="8">
        <v>4</v>
      </c>
      <c r="E5" s="8">
        <v>5</v>
      </c>
      <c r="F5" s="8">
        <v>6</v>
      </c>
      <c r="G5" s="8">
        <v>7</v>
      </c>
      <c r="H5" s="8">
        <v>8</v>
      </c>
      <c r="I5" s="8">
        <v>9</v>
      </c>
      <c r="J5" s="8">
        <v>10</v>
      </c>
      <c r="K5" s="8"/>
    </row>
    <row r="6" spans="1:11" ht="38.25" customHeight="1">
      <c r="A6" s="9" t="s">
        <v>321</v>
      </c>
      <c r="B6" s="11" t="s">
        <v>600</v>
      </c>
      <c r="C6" s="11"/>
      <c r="D6" s="115" t="s">
        <v>19</v>
      </c>
      <c r="E6" s="12">
        <v>50</v>
      </c>
      <c r="F6" s="12">
        <v>1</v>
      </c>
      <c r="G6" s="236"/>
      <c r="H6" s="119">
        <v>0.08</v>
      </c>
      <c r="I6" s="15">
        <f>ROUND((E6*G6),2)</f>
        <v>0</v>
      </c>
      <c r="J6" s="15">
        <f>ROUND((I6+(I6*H6)),2)</f>
        <v>0</v>
      </c>
      <c r="K6" s="15"/>
    </row>
    <row r="7" spans="1:11" ht="111" customHeight="1">
      <c r="A7" s="9" t="s">
        <v>322</v>
      </c>
      <c r="B7" s="11" t="s">
        <v>601</v>
      </c>
      <c r="C7" s="11"/>
      <c r="D7" s="115" t="s">
        <v>19</v>
      </c>
      <c r="E7" s="12">
        <v>1480</v>
      </c>
      <c r="F7" s="12">
        <v>1</v>
      </c>
      <c r="G7" s="236"/>
      <c r="H7" s="119">
        <v>0.08</v>
      </c>
      <c r="I7" s="15">
        <f>ROUND((E7*G7),2)</f>
        <v>0</v>
      </c>
      <c r="J7" s="15">
        <f>ROUND((I7+(I7*H7)),2)</f>
        <v>0</v>
      </c>
      <c r="K7" s="15"/>
    </row>
    <row r="8" spans="1:11" ht="38.25" customHeight="1">
      <c r="A8" s="9" t="s">
        <v>323</v>
      </c>
      <c r="B8" s="11" t="s">
        <v>324</v>
      </c>
      <c r="C8" s="11"/>
      <c r="D8" s="115" t="s">
        <v>19</v>
      </c>
      <c r="E8" s="12">
        <v>3</v>
      </c>
      <c r="F8" s="12">
        <v>1</v>
      </c>
      <c r="G8" s="236"/>
      <c r="H8" s="119">
        <v>0.08</v>
      </c>
      <c r="I8" s="15">
        <f>ROUND((E8*G8),2)</f>
        <v>0</v>
      </c>
      <c r="J8" s="15">
        <f>ROUND((I8+(I8*H8)),2)</f>
        <v>0</v>
      </c>
      <c r="K8" s="15"/>
    </row>
    <row r="9" spans="1:11" ht="27.75" customHeight="1">
      <c r="A9" s="267" t="s">
        <v>325</v>
      </c>
      <c r="B9" s="267"/>
      <c r="C9" s="267"/>
      <c r="D9" s="267"/>
      <c r="E9" s="267"/>
      <c r="F9" s="267"/>
      <c r="G9" s="267"/>
      <c r="H9" s="267"/>
      <c r="I9" s="58">
        <f>SUM(I6:I8)</f>
        <v>0</v>
      </c>
      <c r="J9" s="66">
        <f>SUM(J6:J8)</f>
        <v>0</v>
      </c>
      <c r="K9" s="67"/>
    </row>
    <row r="12" ht="12.75">
      <c r="B12" s="44"/>
    </row>
    <row r="13" ht="12.75">
      <c r="I13" s="52" t="s">
        <v>218</v>
      </c>
    </row>
    <row r="14" ht="12.75">
      <c r="I14" s="59" t="s">
        <v>219</v>
      </c>
    </row>
  </sheetData>
  <sheetProtection selectLockedCells="1" selectUnlockedCells="1"/>
  <mergeCells count="1">
    <mergeCell ref="A9:H9"/>
  </mergeCells>
  <printOptions/>
  <pageMargins left="0.7083333333333334" right="0.7083333333333334" top="0.7479166666666667" bottom="0.7479166666666667" header="0.5118055555555555" footer="0.5118055555555555"/>
  <pageSetup fitToHeight="1" fitToWidth="1" horizontalDpi="300" verticalDpi="300" orientation="landscape"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Kazimierz Janicki</dc:creator>
  <cp:keywords/>
  <dc:description/>
  <cp:lastModifiedBy>kjanicki</cp:lastModifiedBy>
  <cp:lastPrinted>2019-11-20T11:27:36Z</cp:lastPrinted>
  <dcterms:created xsi:type="dcterms:W3CDTF">2019-11-05T05:51:09Z</dcterms:created>
  <dcterms:modified xsi:type="dcterms:W3CDTF">2019-11-20T11:34:09Z</dcterms:modified>
  <cp:category/>
  <cp:version/>
  <cp:contentType/>
  <cp:contentStatus/>
</cp:coreProperties>
</file>