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820" windowWidth="15120" windowHeight="4380" activeTab="1"/>
  </bookViews>
  <sheets>
    <sheet name="Informacje ogólne" sheetId="1" r:id="rId1"/>
    <sheet name="Zadanie 1" sheetId="2" r:id="rId2"/>
    <sheet name="Zadanie 2" sheetId="3" r:id="rId3"/>
    <sheet name="Zadanie 3" sheetId="4" r:id="rId4"/>
    <sheet name="Zadanie 4" sheetId="5" r:id="rId5"/>
    <sheet name="Zadanie 5" sheetId="6" r:id="rId6"/>
    <sheet name="Zadanie 6" sheetId="7" r:id="rId7"/>
    <sheet name="Zadanie 7" sheetId="8" r:id="rId8"/>
    <sheet name="Zadanie 8" sheetId="9" r:id="rId9"/>
    <sheet name="Zadanie 9" sheetId="10" r:id="rId10"/>
  </sheets>
  <definedNames/>
  <calcPr fullCalcOnLoad="1"/>
</workbook>
</file>

<file path=xl/comments1.xml><?xml version="1.0" encoding="utf-8"?>
<comments xmlns="http://schemas.openxmlformats.org/spreadsheetml/2006/main">
  <authors>
    <author>ania</author>
    <author>Jacek francuz</author>
  </authors>
  <commentList>
    <comment ref="D19" authorId="0">
      <text>
        <r>
          <rPr>
            <sz val="8"/>
            <rFont val="Tahoma"/>
            <family val="2"/>
          </rPr>
          <t>Wartość w tej kolumnie przepisuje się automatycznie z pola "Cena brutto" na arkuszu właściwego zadania</t>
        </r>
      </text>
    </comment>
    <comment ref="E19" authorId="0">
      <text>
        <r>
          <rPr>
            <sz val="8"/>
            <rFont val="Tahoma"/>
            <family val="0"/>
          </rPr>
          <t>Wartość w tej kolumnie przepisuje się automatycznie z pola "Kwota VAT" na arkuszu właściwego zadania</t>
        </r>
      </text>
    </comment>
    <comment ref="A1" authorId="1">
      <text>
        <r>
          <rPr>
            <b/>
            <sz val="8"/>
            <rFont val="Tahoma"/>
            <family val="0"/>
          </rPr>
          <t>ProPublicoEx z.1  Komentarz zastrzeżony - proszę nie modyfikować</t>
        </r>
      </text>
    </comment>
  </commentList>
</comments>
</file>

<file path=xl/comments10.xml><?xml version="1.0" encoding="utf-8"?>
<comments xmlns="http://schemas.openxmlformats.org/spreadsheetml/2006/main">
  <authors>
    <author>kjanicki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37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KOL_3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K10" authorId="0">
      <text>
        <r>
          <rPr>
            <b/>
            <sz val="9"/>
            <rFont val="Tahoma"/>
            <family val="2"/>
          </rPr>
          <t>KOL_2</t>
        </r>
      </text>
    </comment>
    <comment ref="L10" authorId="0">
      <text>
        <r>
          <rPr>
            <b/>
            <sz val="9"/>
            <rFont val="Tahoma"/>
            <family val="2"/>
          </rPr>
          <t>KOL_1</t>
        </r>
      </text>
    </comment>
    <comment ref="H35" authorId="0">
      <text>
        <r>
          <rPr>
            <b/>
            <sz val="9"/>
            <rFont val="Tahoma"/>
            <family val="2"/>
          </rPr>
          <t>pp_netto</t>
        </r>
      </text>
    </comment>
    <comment ref="J35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2.xml><?xml version="1.0" encoding="utf-8"?>
<comments xmlns="http://schemas.openxmlformats.org/spreadsheetml/2006/main">
  <authors>
    <author>ania</author>
    <author>kjanicki</author>
  </authors>
  <commentList>
    <comment ref="C17" authorId="0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" authorId="1">
      <text>
        <r>
          <rPr>
            <b/>
            <sz val="9"/>
            <rFont val="Tahoma"/>
            <family val="0"/>
          </rPr>
          <t>pp_b</t>
        </r>
      </text>
    </comment>
    <comment ref="A10" authorId="1">
      <text>
        <r>
          <rPr>
            <b/>
            <sz val="9"/>
            <rFont val="Tahoma"/>
            <family val="2"/>
          </rPr>
          <t>NR
tbl_poz</t>
        </r>
      </text>
    </comment>
    <comment ref="B10" authorId="1">
      <text>
        <r>
          <rPr>
            <b/>
            <sz val="9"/>
            <rFont val="Tahoma"/>
            <family val="2"/>
          </rPr>
          <t>NAZWA</t>
        </r>
      </text>
    </comment>
    <comment ref="C10" authorId="1">
      <text>
        <r>
          <rPr>
            <b/>
            <sz val="9"/>
            <rFont val="Tahoma"/>
            <family val="2"/>
          </rPr>
          <t>OPIS</t>
        </r>
      </text>
    </comment>
    <comment ref="E10" authorId="1">
      <text>
        <r>
          <rPr>
            <b/>
            <sz val="9"/>
            <rFont val="Tahoma"/>
            <family val="2"/>
          </rPr>
          <t>JEDNOSTKA</t>
        </r>
      </text>
    </comment>
    <comment ref="F10" authorId="1">
      <text>
        <r>
          <rPr>
            <b/>
            <sz val="9"/>
            <rFont val="Tahoma"/>
            <family val="2"/>
          </rPr>
          <t>ILOSC</t>
        </r>
      </text>
    </comment>
    <comment ref="G10" authorId="1">
      <text>
        <r>
          <rPr>
            <b/>
            <sz val="9"/>
            <rFont val="Tahoma"/>
            <family val="2"/>
          </rPr>
          <t>CENA_NETTO</t>
        </r>
      </text>
    </comment>
    <comment ref="H10" authorId="1">
      <text>
        <r>
          <rPr>
            <b/>
            <sz val="9"/>
            <rFont val="Tahoma"/>
            <family val="2"/>
          </rPr>
          <t>WARTOSC_NETTO</t>
        </r>
      </text>
    </comment>
    <comment ref="I10" authorId="1">
      <text>
        <r>
          <rPr>
            <b/>
            <sz val="9"/>
            <rFont val="Tahoma"/>
            <family val="2"/>
          </rPr>
          <t>VAT</t>
        </r>
      </text>
    </comment>
    <comment ref="J10" authorId="1">
      <text>
        <r>
          <rPr>
            <b/>
            <sz val="9"/>
            <rFont val="Tahoma"/>
            <family val="2"/>
          </rPr>
          <t>WARTOSC_BRUTTO</t>
        </r>
      </text>
    </comment>
    <comment ref="K10" authorId="1">
      <text>
        <r>
          <rPr>
            <b/>
            <sz val="9"/>
            <rFont val="Tahoma"/>
            <family val="2"/>
          </rPr>
          <t>KOL_2</t>
        </r>
      </text>
    </comment>
    <comment ref="L10" authorId="1">
      <text>
        <r>
          <rPr>
            <b/>
            <sz val="9"/>
            <rFont val="Tahoma"/>
            <family val="2"/>
          </rPr>
          <t>KOL_1</t>
        </r>
      </text>
    </comment>
    <comment ref="H15" authorId="1">
      <text>
        <r>
          <rPr>
            <b/>
            <sz val="9"/>
            <rFont val="Tahoma"/>
            <family val="2"/>
          </rPr>
          <t>pp_netto</t>
        </r>
      </text>
    </comment>
    <comment ref="J15" authorId="1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3.xml><?xml version="1.0" encoding="utf-8"?>
<comments xmlns="http://schemas.openxmlformats.org/spreadsheetml/2006/main">
  <authors>
    <author>kjanicki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17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K10" authorId="0">
      <text>
        <r>
          <rPr>
            <b/>
            <sz val="9"/>
            <rFont val="Tahoma"/>
            <family val="2"/>
          </rPr>
          <t>KOL_2</t>
        </r>
      </text>
    </comment>
    <comment ref="L10" authorId="0">
      <text>
        <r>
          <rPr>
            <b/>
            <sz val="9"/>
            <rFont val="Tahoma"/>
            <family val="2"/>
          </rPr>
          <t>KOL_1</t>
        </r>
      </text>
    </comment>
    <comment ref="H15" authorId="0">
      <text>
        <r>
          <rPr>
            <b/>
            <sz val="9"/>
            <rFont val="Tahoma"/>
            <family val="2"/>
          </rPr>
          <t>pp_netto</t>
        </r>
      </text>
    </comment>
    <comment ref="J15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4.xml><?xml version="1.0" encoding="utf-8"?>
<comments xmlns="http://schemas.openxmlformats.org/spreadsheetml/2006/main">
  <authors>
    <author>kjanicki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16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K10" authorId="0">
      <text>
        <r>
          <rPr>
            <b/>
            <sz val="9"/>
            <rFont val="Tahoma"/>
            <family val="2"/>
          </rPr>
          <t>KOL_2</t>
        </r>
      </text>
    </comment>
    <comment ref="L10" authorId="0">
      <text>
        <r>
          <rPr>
            <b/>
            <sz val="9"/>
            <rFont val="Tahoma"/>
            <family val="2"/>
          </rPr>
          <t>KOL_1</t>
        </r>
      </text>
    </comment>
    <comment ref="H14" authorId="0">
      <text>
        <r>
          <rPr>
            <b/>
            <sz val="9"/>
            <rFont val="Tahoma"/>
            <family val="2"/>
          </rPr>
          <t>pp_netto</t>
        </r>
      </text>
    </comment>
    <comment ref="J14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5.xml><?xml version="1.0" encoding="utf-8"?>
<comments xmlns="http://schemas.openxmlformats.org/spreadsheetml/2006/main">
  <authors>
    <author>kjanicki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19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KOL_3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K10" authorId="0">
      <text>
        <r>
          <rPr>
            <b/>
            <sz val="9"/>
            <rFont val="Tahoma"/>
            <family val="2"/>
          </rPr>
          <t>KOL_2</t>
        </r>
      </text>
    </comment>
    <comment ref="L10" authorId="0">
      <text>
        <r>
          <rPr>
            <b/>
            <sz val="9"/>
            <rFont val="Tahoma"/>
            <family val="2"/>
          </rPr>
          <t>KOL_1</t>
        </r>
      </text>
    </comment>
    <comment ref="H17" authorId="0">
      <text>
        <r>
          <rPr>
            <b/>
            <sz val="9"/>
            <rFont val="Tahoma"/>
            <family val="2"/>
          </rPr>
          <t>pp_netto</t>
        </r>
      </text>
    </comment>
    <comment ref="J17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6.xml><?xml version="1.0" encoding="utf-8"?>
<comments xmlns="http://schemas.openxmlformats.org/spreadsheetml/2006/main">
  <authors>
    <author>kjanicki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20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KOL_3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K10" authorId="0">
      <text>
        <r>
          <rPr>
            <b/>
            <sz val="9"/>
            <rFont val="Tahoma"/>
            <family val="2"/>
          </rPr>
          <t>KOL_2</t>
        </r>
      </text>
    </comment>
    <comment ref="L10" authorId="0">
      <text>
        <r>
          <rPr>
            <b/>
            <sz val="9"/>
            <rFont val="Tahoma"/>
            <family val="2"/>
          </rPr>
          <t>KOL_1</t>
        </r>
      </text>
    </comment>
    <comment ref="H18" authorId="0">
      <text>
        <r>
          <rPr>
            <b/>
            <sz val="9"/>
            <rFont val="Tahoma"/>
            <family val="2"/>
          </rPr>
          <t>pp_netto</t>
        </r>
      </text>
    </comment>
    <comment ref="J18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7.xml><?xml version="1.0" encoding="utf-8"?>
<comments xmlns="http://schemas.openxmlformats.org/spreadsheetml/2006/main">
  <authors>
    <author>kjanicki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20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KOL_3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K10" authorId="0">
      <text>
        <r>
          <rPr>
            <b/>
            <sz val="9"/>
            <rFont val="Tahoma"/>
            <family val="2"/>
          </rPr>
          <t>KOL_2</t>
        </r>
      </text>
    </comment>
    <comment ref="L10" authorId="0">
      <text>
        <r>
          <rPr>
            <b/>
            <sz val="9"/>
            <rFont val="Tahoma"/>
            <family val="2"/>
          </rPr>
          <t>KOL_1</t>
        </r>
      </text>
    </comment>
    <comment ref="H18" authorId="0">
      <text>
        <r>
          <rPr>
            <b/>
            <sz val="9"/>
            <rFont val="Tahoma"/>
            <family val="2"/>
          </rPr>
          <t>pp_netto</t>
        </r>
      </text>
    </comment>
    <comment ref="J18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8.xml><?xml version="1.0" encoding="utf-8"?>
<comments xmlns="http://schemas.openxmlformats.org/spreadsheetml/2006/main">
  <authors>
    <author>kjanicki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16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K10" authorId="0">
      <text>
        <r>
          <rPr>
            <b/>
            <sz val="9"/>
            <rFont val="Tahoma"/>
            <family val="2"/>
          </rPr>
          <t>KOL_2</t>
        </r>
      </text>
    </comment>
    <comment ref="L10" authorId="0">
      <text>
        <r>
          <rPr>
            <b/>
            <sz val="9"/>
            <rFont val="Tahoma"/>
            <family val="2"/>
          </rPr>
          <t>KOL_1</t>
        </r>
      </text>
    </comment>
    <comment ref="H14" authorId="0">
      <text>
        <r>
          <rPr>
            <b/>
            <sz val="9"/>
            <rFont val="Tahoma"/>
            <family val="2"/>
          </rPr>
          <t>pp_netto</t>
        </r>
      </text>
    </comment>
    <comment ref="J14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9.xml><?xml version="1.0" encoding="utf-8"?>
<comments xmlns="http://schemas.openxmlformats.org/spreadsheetml/2006/main">
  <authors>
    <author>kjanicki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19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K10" authorId="0">
      <text>
        <r>
          <rPr>
            <b/>
            <sz val="9"/>
            <rFont val="Tahoma"/>
            <family val="2"/>
          </rPr>
          <t>KOL_2</t>
        </r>
      </text>
    </comment>
    <comment ref="L10" authorId="0">
      <text>
        <r>
          <rPr>
            <b/>
            <sz val="9"/>
            <rFont val="Tahoma"/>
            <family val="2"/>
          </rPr>
          <t>KOL_1</t>
        </r>
      </text>
    </comment>
    <comment ref="H17" authorId="0">
      <text>
        <r>
          <rPr>
            <b/>
            <sz val="9"/>
            <rFont val="Tahoma"/>
            <family val="2"/>
          </rPr>
          <t>pp_netto</t>
        </r>
      </text>
    </comment>
    <comment ref="J17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sharedStrings.xml><?xml version="1.0" encoding="utf-8"?>
<sst xmlns="http://schemas.openxmlformats.org/spreadsheetml/2006/main" count="445" uniqueCount="169">
  <si>
    <t>Przedmiot:</t>
  </si>
  <si>
    <t>Zadanie nr:</t>
  </si>
  <si>
    <t>Temat:</t>
  </si>
  <si>
    <t>Termin wykonania:</t>
  </si>
  <si>
    <t>Warunki płatności:</t>
  </si>
  <si>
    <t>Nazwa Oferenta:</t>
  </si>
  <si>
    <t>NIP:</t>
  </si>
  <si>
    <t>REGON:</t>
  </si>
  <si>
    <t>ulica:</t>
  </si>
  <si>
    <t>nr domu:</t>
  </si>
  <si>
    <t>nr lokalu:</t>
  </si>
  <si>
    <t>kod:</t>
  </si>
  <si>
    <t>miejscowość:</t>
  </si>
  <si>
    <t>Cena brutto:</t>
  </si>
  <si>
    <t>podpis</t>
  </si>
  <si>
    <t>Szczegółowy podział zadania:</t>
  </si>
  <si>
    <t>Przystępując do postępowania o udzielenie zamówienia publicznego o przedmiocie określonym powyżej oferuję realizację zamówienia zgodnie z zasadami określonymi w Specyfikacji Istotnych Warunków Zamówienia.</t>
  </si>
  <si>
    <t>Oświadczamy, że zapoznaliśmy się ze specyfikacją istotnych warunków zamówienia i uznajemy się za związanych określonymi w niej zasadami postępowania.</t>
  </si>
  <si>
    <t>Oświadczamy, że uważamy się za związanych niniejszą ofertą na czas wskazany w specyfikacji istotnych warunków zamówienia.</t>
  </si>
  <si>
    <t>Oświadczamy, że zapoznaliśmy się z istotnymi postanowieniami umowy, które zostały zawarte w Specyfikacji Istotnych Warunków Zamówienia i zobowiązujemy się w przypadku wyboru naszej oferty do zawarcia umowy na zawartych tam warunkach w miejscu i terminie wyznaczonym przez Zamawiającego.</t>
  </si>
  <si>
    <t>Załącznikami do niniejszej oferty są:</t>
  </si>
  <si>
    <t>1.</t>
  </si>
  <si>
    <t>2.</t>
  </si>
  <si>
    <t>3.</t>
  </si>
  <si>
    <t>4.</t>
  </si>
  <si>
    <t>Kwota VAT:</t>
  </si>
  <si>
    <t>Numer zadania:</t>
  </si>
  <si>
    <t>Składamy ofertę na następujące zadania:</t>
  </si>
  <si>
    <t>cena brutto słownie:</t>
  </si>
  <si>
    <t>Powiat:</t>
  </si>
  <si>
    <t>Województwo:</t>
  </si>
  <si>
    <t>Bank:</t>
  </si>
  <si>
    <t>nr konta:</t>
  </si>
  <si>
    <t>Sygnatura przetargu:</t>
  </si>
  <si>
    <t>13/ZP/2020/P</t>
  </si>
  <si>
    <t>Dostawy odczynników i sprzętu laboratoryjnego dla Szpitala w Pilchowicach</t>
  </si>
  <si>
    <t>Pozycje</t>
  </si>
  <si>
    <t>Nr</t>
  </si>
  <si>
    <t>Nazwa</t>
  </si>
  <si>
    <t>Opis</t>
  </si>
  <si>
    <t>Jednostka</t>
  </si>
  <si>
    <t>Ilość</t>
  </si>
  <si>
    <t>Cena netto</t>
  </si>
  <si>
    <t>Wartość netto</t>
  </si>
  <si>
    <t>VAT (%)</t>
  </si>
  <si>
    <t>Wartość brutto</t>
  </si>
  <si>
    <t>Producent</t>
  </si>
  <si>
    <t xml:space="preserve">Uwagi </t>
  </si>
  <si>
    <t xml:space="preserve">Dostawy podłoży Loewensteina-Jensena </t>
  </si>
  <si>
    <t>Podłoże Loewensteina-Jensena z zielenią malachitową ,szklana z gwintem gwarantujący,możliwość poluzowania korka i napowietrzania podłoza w czasie inkubacji,średnica nie mniejsza niż 19 mm,długość nie mniej  niż 145 mm</t>
  </si>
  <si>
    <t>probówka</t>
  </si>
  <si>
    <t>Dostawy testów niacynowy TB</t>
  </si>
  <si>
    <t>Test niacynowy TB do diagnostyki prątków gruźlicy do wykrywania niacyny w podłozu, 25 szt.</t>
  </si>
  <si>
    <t>op.</t>
  </si>
  <si>
    <t>Kontrola testu niacynowego TB,krązki nasycone amidem kwasu nikotynowego,które dają reakcję dodatnią z paskiem do testu niacynowego ,50  krążków</t>
  </si>
  <si>
    <t>Dostawy testów identyfikacyjnych</t>
  </si>
  <si>
    <t>Test identyfikacyjny BD MGIT TBc (TBc ID) do jakościowego wykrywania antygenu grupy prątków gruźliczych  Mycobacterium tuberculosis complex (MTbc) 25 szt.</t>
  </si>
  <si>
    <t xml:space="preserve">Dostawy podłoży  L-J z lekami </t>
  </si>
  <si>
    <t>Podłoże L-J z lekami przeciwprątkowymi: Streptomycyna 4mcg,8mcg</t>
  </si>
  <si>
    <t>Podłoże L-J z lekami przeciwprątkowymi:Izoniazyd 0,2 mcg,0,4 mcg</t>
  </si>
  <si>
    <t>Podłoże L-J z lekami przeciwprątkowymi:Etambutol 2 mcg,4mcg</t>
  </si>
  <si>
    <t>Podłoże L-J z lekami  przeciwprątkowymi:Ryfampicyna 40mcg,80mcg</t>
  </si>
  <si>
    <t>Dostawy odczynników chemicznych</t>
  </si>
  <si>
    <t xml:space="preserve">N-acetyl L-cysteina czda  100g </t>
  </si>
  <si>
    <t>Tri-sodu cytrynian  czda  1 kg</t>
  </si>
  <si>
    <t xml:space="preserve">Wodorotlenek sodu cz.d.a. 1 kg </t>
  </si>
  <si>
    <t>Nazwa handlowa</t>
  </si>
  <si>
    <t>Dostawy odczynników do analityki ogólnej</t>
  </si>
  <si>
    <t>Barwnik Giemsy stęż 1x500 ml</t>
  </si>
  <si>
    <t>Bufor fosforanowy koncentrat o pH 6,8 1x 250 ml</t>
  </si>
  <si>
    <t>Barwnik May-Grünwalda 1x 500 ml</t>
  </si>
  <si>
    <t>TB-kolor  zestaw do barwienia (3x 2L)</t>
  </si>
  <si>
    <t xml:space="preserve">Paski wskaźnikowe pH 6,5- 10,0  pH 6.5 - 6.8 - 7.1 - 7.4 - 7.7 - 7.9 - 8.1 - 8.3 - 8.5 - 8.7 - 9.0 - 9.5 - 10.0 </t>
  </si>
  <si>
    <t>Olejek immersyjny do mikroskopii 1x100ml</t>
  </si>
  <si>
    <t>Uwagi</t>
  </si>
  <si>
    <t>dostawy odczynników do koagulologii</t>
  </si>
  <si>
    <t>Odczynnik do czasu protrombinowego PT-tromboplastyna z chlorkiem wapnia .Po rozpuszczeniu trwaly min. 30 dni w temp.2-8°C.wartości ISI nie wyższe niż 1,1 . 5 x  8 ml</t>
  </si>
  <si>
    <t>op</t>
  </si>
  <si>
    <t>Zestaw do oznaczania czasu APTT ,odczynnik ciekły,chlorek wapnia w zestawie  po otwarciu trwały minimum 30 dni w temp. 2-8 °C,5x 9ml</t>
  </si>
  <si>
    <t>dostawy osocza</t>
  </si>
  <si>
    <t>Osocze kontrolne do  oznaczeń koagulologicznych Normal ,postać liofilizat, 10x 1ml</t>
  </si>
  <si>
    <t>Osocze kontrolne do  oznaczeń koagulologicznych Abnormal ,postać liofilizat, 10 x 1ml</t>
  </si>
  <si>
    <t>Osocze kalibracyjne do oznaczeń czasu PT I APTT,postać liofilizat,10  x 1 ml</t>
  </si>
  <si>
    <t>dostawy kuwet</t>
  </si>
  <si>
    <t>Kuweta  pomiarowado koagulometru K3002 Optic 1x500 szt.</t>
  </si>
  <si>
    <t>dostawy papieru termicznego</t>
  </si>
  <si>
    <t>Papier termiczny, szerokość 110 mm do koagulometru Optic K 3002</t>
  </si>
  <si>
    <t>Diluent</t>
  </si>
  <si>
    <t>20L</t>
  </si>
  <si>
    <t>Cleaner</t>
  </si>
  <si>
    <t>L</t>
  </si>
  <si>
    <t>Lysing Reagent</t>
  </si>
  <si>
    <t>Flush</t>
  </si>
  <si>
    <t>100ml</t>
  </si>
  <si>
    <t>Haem 12 Control  Normal</t>
  </si>
  <si>
    <t>szt</t>
  </si>
  <si>
    <t>Haem 12 Control  High</t>
  </si>
  <si>
    <t>Haem 12 Control  Low</t>
  </si>
  <si>
    <t>Dostawy pasków testowych do moczu do aparatu UroMeter 120</t>
  </si>
  <si>
    <t>Paski testowe 10 parametrowe do wykrywania w moczu: krwi, bilirubiny, urobilinogenu, ketonów, białka, azotynów, glukozy, pH, ciężaru właściwego, leukocytów po 100 szt.</t>
  </si>
  <si>
    <t>Mocz kontrolny  Positive 1x 8 ml</t>
  </si>
  <si>
    <t>Mocz kontrolny  Nagative 1x 8 ml</t>
  </si>
  <si>
    <t>Dostawy pipet</t>
  </si>
  <si>
    <t>Pipeta Pasteura sterylna o poj. 1 ml z PE dł. 14,5 cm</t>
  </si>
  <si>
    <t>szt.</t>
  </si>
  <si>
    <t>Dostawy probówek</t>
  </si>
  <si>
    <t>Sterylne probówki okrągłodenne PS z korkiem o poj. 10 ml</t>
  </si>
  <si>
    <t xml:space="preserve">Dostawy końcówek niebieskich
</t>
  </si>
  <si>
    <t>Końcówki niebieskie 100-1000ul , sterylne</t>
  </si>
  <si>
    <t>Dostawy końcówek niebieskich</t>
  </si>
  <si>
    <t>Końcówki żółte 0-200ul, sterylne</t>
  </si>
  <si>
    <t>Dostawy końcówki białe</t>
  </si>
  <si>
    <t>Końcówki białe 1-5 ml , sterylne</t>
  </si>
  <si>
    <t>Dostawy ez</t>
  </si>
  <si>
    <t>Ezy bakteriologiczne z polistyrenu o poj. 10ul, sterylne, pakowane indywidualnie</t>
  </si>
  <si>
    <t>C1 CALIBRATION SOLUTION  2 x 1750 ml</t>
  </si>
  <si>
    <t>C2 CALIBRATION SOLUTION 2  2 x 1200 ml</t>
  </si>
  <si>
    <t>C3 FLUID PACK 1 x 305 ml</t>
  </si>
  <si>
    <t>COMBITROL TS+Level 1 30 x 1,7 ml</t>
  </si>
  <si>
    <t>COMBITROL TS+Level 2 30 x 1,7 ml</t>
  </si>
  <si>
    <t>COMBITROL TS+Level 3  30 x 1,7 ml</t>
  </si>
  <si>
    <t>CAPILARY TUBES FOR BG/ISE 250 szt.</t>
  </si>
  <si>
    <t>CLEANING KIT FOR Cl- ELEKTRODE</t>
  </si>
  <si>
    <t>DEPROTEINIZER (125ML)</t>
  </si>
  <si>
    <t>FILL PORT cobas b 121=Roche OMNI C</t>
  </si>
  <si>
    <t>MICRO ELECTRODE  CA++</t>
  </si>
  <si>
    <t>MICRO ELECTRODE  CL</t>
  </si>
  <si>
    <t>MICRO ELECTRODE  K+</t>
  </si>
  <si>
    <t>MICRO ELECTRODE  NA+</t>
  </si>
  <si>
    <t>MICRO ELECTRODE  PCO2 AVL</t>
  </si>
  <si>
    <t>MICRO ELECTRODE  PH AVL</t>
  </si>
  <si>
    <t>MICRO ELECTRODE  PO2 AVL</t>
  </si>
  <si>
    <t>MICRO ELECTRODE  REF</t>
  </si>
  <si>
    <t>NEEDLEcobas b 121= Roche OMNI C system</t>
  </si>
  <si>
    <t>PAPER ROLL f. PRONTER STP211-144</t>
  </si>
  <si>
    <t>PUMP TUBE cobas b 121&amp; cobas 111</t>
  </si>
  <si>
    <t>CLOT CATCHER (250 szt.)</t>
  </si>
  <si>
    <t>zatyczka do kapilar do gazometrii  500szt.</t>
  </si>
  <si>
    <t>mechanizm zamykania C1/C2</t>
  </si>
  <si>
    <t>Dostawy podłoży Loewensteina-Jensena i testów do diagnostyki prątka gruźlicy</t>
  </si>
  <si>
    <t xml:space="preserve">Dostawy podłoży bakteriologiczne Loewensteina-Jensena z lekami </t>
  </si>
  <si>
    <t>Dostawy odczynników do koagulologii do koagulometru  OPTIC K3002</t>
  </si>
  <si>
    <t xml:space="preserve">Dostawy odczynników do hematologii - analizator Mythic 18 </t>
  </si>
  <si>
    <t>Dostawy sprzętu  laboratoryjnego sterylnego</t>
  </si>
  <si>
    <t>Dostawy odczynników i materiałów zużywalnych do analizatora parametrów krytycznych COBAS b 121</t>
  </si>
  <si>
    <t>Dostawa kontroli testu niacynowego</t>
  </si>
  <si>
    <t xml:space="preserve">Wymagania dodatkowe </t>
  </si>
  <si>
    <t>zaoferowany asortyment powinien posiadać oznaczenie  CE IVD</t>
  </si>
  <si>
    <t>Wymagania dodatkowe</t>
  </si>
  <si>
    <t>1. Jeden producent odczynników i krwi kontrolnej. Do oferty dołączyć deklaracje zgodności do zaoferowanego asortymentu.</t>
  </si>
  <si>
    <t>2.Krew zmetrykowana przy użyciu oferowanych odczynników -dołączyć przykładową metryczkę krwi kontrolnej potwierdzającą powyższy wymóg.</t>
  </si>
  <si>
    <t>Wymagania dodatkowe:</t>
  </si>
  <si>
    <t xml:space="preserve">Oferent potwierdzi,że w ulotce informacyjnej dla osocza kontrolnego  Normal i Abnormal warości nominalne dla czasu PT,INR i wskażnika protrominowego, </t>
  </si>
  <si>
    <t>czasu APTT są dedykowane  dla koagulometru K-3002 Optic oraz ,że wyżej wymienione osocza można mrozić</t>
  </si>
  <si>
    <t>Dostawy paski wskaźnikowe</t>
  </si>
  <si>
    <t>Dostawy olejku imersyjnego</t>
  </si>
  <si>
    <t>Oświadczamy, że wszystkie odczynniki, sprzęt i artykuły w złożonej ofercie posiadają wymagane prawem dopuszczenia i zezwolenia, które na każde żadanie Zamawiającego przedstawimy</t>
  </si>
  <si>
    <t>5.</t>
  </si>
  <si>
    <t xml:space="preserve">6. </t>
  </si>
  <si>
    <t>Oświadczamy jesteśmy / nie jestemy jest małym lub średnim przedsiębiorstwem (niepotrzebne skreślić)</t>
  </si>
  <si>
    <t xml:space="preserve">Dostawy odczynników do hematologii </t>
  </si>
  <si>
    <t>Dostawy odczynników do hematologii</t>
  </si>
  <si>
    <t>dostawy odczynników do analizatora parametrów krytycznych</t>
  </si>
  <si>
    <t xml:space="preserve">dostawy odczynników do analizatora parametrów krytycznych </t>
  </si>
  <si>
    <t>dostawy materiałów zużywalnych do analizatora parametrów krytycznych</t>
  </si>
  <si>
    <t xml:space="preserve">dostawy materiałów zużywalnych do analizatora parametrów krytycznych </t>
  </si>
  <si>
    <t>dostawy papieru do drukarki do analizatora parametrów krytycznych</t>
  </si>
  <si>
    <t>Dostawy moczu kontrolnego</t>
  </si>
  <si>
    <t>Dostawy pasków testowych do moczu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</si>
</sst>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.000"/>
  </numFmts>
  <fonts count="51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8"/>
      <name val="Tahoma"/>
      <family val="0"/>
    </font>
    <font>
      <b/>
      <sz val="9"/>
      <name val="Tahoma"/>
      <family val="0"/>
    </font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trike/>
      <sz val="10"/>
      <name val="Arial CE"/>
      <family val="0"/>
    </font>
    <font>
      <b/>
      <strike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0" fillId="0" borderId="11" xfId="0" applyBorder="1" applyAlignment="1" applyProtection="1">
      <alignment wrapText="1"/>
      <protection/>
    </xf>
    <xf numFmtId="0" fontId="0" fillId="0" borderId="11" xfId="0" applyBorder="1" applyAlignment="1">
      <alignment wrapText="1"/>
    </xf>
    <xf numFmtId="0" fontId="1" fillId="0" borderId="11" xfId="0" applyFont="1" applyBorder="1" applyAlignment="1" applyProtection="1">
      <alignment horizontal="center" wrapText="1"/>
      <protection/>
    </xf>
    <xf numFmtId="0" fontId="1" fillId="0" borderId="11" xfId="0" applyFont="1" applyBorder="1" applyAlignment="1">
      <alignment horizontal="center" wrapText="1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/>
    </xf>
    <xf numFmtId="168" fontId="0" fillId="0" borderId="11" xfId="68" applyNumberFormat="1" applyFont="1" applyBorder="1" applyAlignment="1">
      <alignment wrapText="1"/>
    </xf>
    <xf numFmtId="0" fontId="1" fillId="0" borderId="11" xfId="0" applyFont="1" applyBorder="1" applyAlignment="1">
      <alignment horizontal="left"/>
    </xf>
    <xf numFmtId="0" fontId="0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 vertical="top"/>
      <protection/>
    </xf>
    <xf numFmtId="0" fontId="1" fillId="33" borderId="11" xfId="0" applyFont="1" applyFill="1" applyBorder="1" applyAlignment="1" applyProtection="1">
      <alignment horizontal="left"/>
      <protection locked="0"/>
    </xf>
    <xf numFmtId="0" fontId="1" fillId="33" borderId="11" xfId="0" applyFont="1" applyFill="1" applyBorder="1" applyAlignment="1" applyProtection="1">
      <alignment horizontal="left" wrapText="1"/>
      <protection locked="0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0" fillId="33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4" fontId="0" fillId="33" borderId="11" xfId="0" applyNumberForma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 horizontal="left"/>
    </xf>
    <xf numFmtId="172" fontId="0" fillId="33" borderId="11" xfId="0" applyNumberForma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49" fontId="0" fillId="33" borderId="11" xfId="0" applyNumberFormat="1" applyFill="1" applyBorder="1" applyAlignment="1">
      <alignment horizontal="center" vertical="center" wrapText="1"/>
    </xf>
    <xf numFmtId="0" fontId="9" fillId="0" borderId="0" xfId="54" applyFont="1" applyBorder="1" applyAlignment="1">
      <alignment vertical="center"/>
      <protection/>
    </xf>
    <xf numFmtId="0" fontId="49" fillId="0" borderId="0" xfId="54" applyFont="1">
      <alignment/>
      <protection/>
    </xf>
    <xf numFmtId="0" fontId="8" fillId="0" borderId="0" xfId="56" applyFont="1">
      <alignment/>
      <protection/>
    </xf>
    <xf numFmtId="0" fontId="9" fillId="0" borderId="0" xfId="56" applyFont="1">
      <alignment/>
      <protection/>
    </xf>
    <xf numFmtId="0" fontId="9" fillId="0" borderId="0" xfId="56" applyFont="1" applyAlignment="1">
      <alignment wrapText="1"/>
      <protection/>
    </xf>
    <xf numFmtId="0" fontId="9" fillId="0" borderId="0" xfId="56" applyFont="1" applyAlignment="1">
      <alignment/>
      <protection/>
    </xf>
    <xf numFmtId="0" fontId="1" fillId="0" borderId="11" xfId="0" applyFont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0" xfId="0" applyFill="1" applyAlignment="1">
      <alignment/>
    </xf>
    <xf numFmtId="0" fontId="1" fillId="33" borderId="12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/>
      <protection locked="0"/>
    </xf>
    <xf numFmtId="49" fontId="1" fillId="33" borderId="12" xfId="0" applyNumberFormat="1" applyFont="1" applyFill="1" applyBorder="1" applyAlignment="1" applyProtection="1">
      <alignment horizontal="left"/>
      <protection locked="0"/>
    </xf>
    <xf numFmtId="49" fontId="1" fillId="33" borderId="14" xfId="0" applyNumberFormat="1" applyFont="1" applyFill="1" applyBorder="1" applyAlignment="1" applyProtection="1">
      <alignment horizontal="left"/>
      <protection locked="0"/>
    </xf>
    <xf numFmtId="0" fontId="0" fillId="33" borderId="14" xfId="0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49" fontId="0" fillId="34" borderId="0" xfId="0" applyNumberFormat="1" applyFill="1" applyBorder="1" applyAlignment="1" applyProtection="1">
      <alignment vertical="top" wrapText="1"/>
      <protection locked="0"/>
    </xf>
    <xf numFmtId="0" fontId="0" fillId="34" borderId="0" xfId="0" applyFont="1" applyFill="1" applyBorder="1" applyAlignment="1" applyProtection="1">
      <alignment vertical="top" wrapText="1"/>
      <protection locked="0"/>
    </xf>
    <xf numFmtId="0" fontId="0" fillId="34" borderId="0" xfId="0" applyFont="1" applyFill="1" applyAlignment="1" applyProtection="1">
      <alignment vertical="top" wrapText="1"/>
      <protection locked="0"/>
    </xf>
    <xf numFmtId="0" fontId="1" fillId="33" borderId="14" xfId="0" applyFont="1" applyFill="1" applyBorder="1" applyAlignment="1" applyProtection="1">
      <alignment horizontal="left"/>
      <protection locked="0"/>
    </xf>
    <xf numFmtId="0" fontId="0" fillId="34" borderId="0" xfId="0" applyFont="1" applyFill="1" applyBorder="1" applyAlignment="1" applyProtection="1">
      <alignment vertical="center" wrapText="1"/>
      <protection locked="0"/>
    </xf>
    <xf numFmtId="0" fontId="0" fillId="34" borderId="0" xfId="0" applyFont="1" applyFill="1" applyAlignment="1" applyProtection="1">
      <alignment vertical="center" wrapText="1"/>
      <protection locked="0"/>
    </xf>
    <xf numFmtId="0" fontId="0" fillId="34" borderId="0" xfId="0" applyFill="1" applyAlignment="1">
      <alignment vertical="center"/>
    </xf>
    <xf numFmtId="0" fontId="0" fillId="34" borderId="0" xfId="0" applyFill="1" applyBorder="1" applyAlignment="1" applyProtection="1">
      <alignment wrapText="1"/>
      <protection locked="0"/>
    </xf>
    <xf numFmtId="0" fontId="0" fillId="34" borderId="0" xfId="0" applyFill="1" applyAlignment="1" applyProtection="1">
      <alignment wrapText="1"/>
      <protection locked="0"/>
    </xf>
    <xf numFmtId="0" fontId="0" fillId="0" borderId="0" xfId="0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1" fillId="33" borderId="12" xfId="0" applyFont="1" applyFill="1" applyBorder="1" applyAlignment="1" applyProtection="1">
      <alignment horizontal="center" wrapText="1"/>
      <protection locked="0"/>
    </xf>
    <xf numFmtId="0" fontId="1" fillId="33" borderId="14" xfId="0" applyFont="1" applyFill="1" applyBorder="1" applyAlignment="1" applyProtection="1">
      <alignment horizontal="center" wrapText="1"/>
      <protection locked="0"/>
    </xf>
    <xf numFmtId="0" fontId="0" fillId="33" borderId="13" xfId="0" applyFill="1" applyBorder="1" applyAlignment="1" applyProtection="1">
      <alignment wrapText="1"/>
      <protection locked="0"/>
    </xf>
    <xf numFmtId="170" fontId="0" fillId="0" borderId="12" xfId="0" applyNumberFormat="1" applyFont="1" applyFill="1" applyBorder="1" applyAlignment="1" applyProtection="1">
      <alignment horizontal="left"/>
      <protection locked="0"/>
    </xf>
    <xf numFmtId="170" fontId="0" fillId="0" borderId="14" xfId="0" applyNumberFormat="1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16" xfId="0" applyBorder="1" applyAlignment="1">
      <alignment/>
    </xf>
    <xf numFmtId="0" fontId="0" fillId="33" borderId="12" xfId="0" applyFont="1" applyFill="1" applyBorder="1" applyAlignment="1" applyProtection="1">
      <alignment horizontal="left" wrapText="1"/>
      <protection locked="0"/>
    </xf>
    <xf numFmtId="0" fontId="0" fillId="33" borderId="14" xfId="0" applyFont="1" applyFill="1" applyBorder="1" applyAlignment="1" applyProtection="1">
      <alignment horizontal="left"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1" fillId="0" borderId="0" xfId="0" applyFont="1" applyAlignment="1">
      <alignment horizontal="right" vertical="center"/>
    </xf>
    <xf numFmtId="0" fontId="0" fillId="0" borderId="16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right"/>
    </xf>
    <xf numFmtId="0" fontId="0" fillId="33" borderId="12" xfId="0" applyNumberFormat="1" applyFont="1" applyFill="1" applyBorder="1" applyAlignment="1" applyProtection="1">
      <alignment horizontal="left" wrapText="1"/>
      <protection locked="0"/>
    </xf>
    <xf numFmtId="0" fontId="0" fillId="33" borderId="14" xfId="0" applyNumberFormat="1" applyFont="1" applyFill="1" applyBorder="1" applyAlignment="1" applyProtection="1">
      <alignment horizontal="left" wrapText="1"/>
      <protection locked="0"/>
    </xf>
    <xf numFmtId="170" fontId="0" fillId="0" borderId="17" xfId="0" applyNumberFormat="1" applyFont="1" applyFill="1" applyBorder="1" applyAlignment="1" applyProtection="1">
      <alignment horizontal="left"/>
      <protection locked="0"/>
    </xf>
    <xf numFmtId="170" fontId="0" fillId="0" borderId="15" xfId="0" applyNumberFormat="1" applyFont="1" applyFill="1" applyBorder="1" applyAlignment="1" applyProtection="1">
      <alignment horizontal="left"/>
      <protection locked="0"/>
    </xf>
    <xf numFmtId="170" fontId="0" fillId="0" borderId="18" xfId="0" applyNumberFormat="1" applyFont="1" applyFill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70" fontId="0" fillId="35" borderId="17" xfId="0" applyNumberFormat="1" applyFont="1" applyFill="1" applyBorder="1" applyAlignment="1" applyProtection="1">
      <alignment horizontal="left"/>
      <protection locked="0"/>
    </xf>
    <xf numFmtId="170" fontId="0" fillId="35" borderId="15" xfId="0" applyNumberFormat="1" applyFont="1" applyFill="1" applyBorder="1" applyAlignment="1" applyProtection="1">
      <alignment horizontal="left"/>
      <protection locked="0"/>
    </xf>
    <xf numFmtId="170" fontId="0" fillId="35" borderId="18" xfId="0" applyNumberFormat="1" applyFont="1" applyFill="1" applyBorder="1" applyAlignment="1" applyProtection="1">
      <alignment horizontal="left"/>
      <protection locked="0"/>
    </xf>
    <xf numFmtId="170" fontId="0" fillId="35" borderId="12" xfId="0" applyNumberFormat="1" applyFont="1" applyFill="1" applyBorder="1" applyAlignment="1" applyProtection="1">
      <alignment horizontal="left"/>
      <protection locked="0"/>
    </xf>
    <xf numFmtId="170" fontId="0" fillId="35" borderId="14" xfId="0" applyNumberFormat="1" applyFont="1" applyFill="1" applyBorder="1" applyAlignment="1" applyProtection="1">
      <alignment horizontal="left"/>
      <protection locked="0"/>
    </xf>
    <xf numFmtId="0" fontId="0" fillId="35" borderId="13" xfId="0" applyFont="1" applyFill="1" applyBorder="1" applyAlignment="1" applyProtection="1">
      <alignment/>
      <protection locked="0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4" fontId="29" fillId="33" borderId="11" xfId="0" applyNumberFormat="1" applyFont="1" applyFill="1" applyBorder="1" applyAlignment="1">
      <alignment horizontal="center" vertical="center" wrapText="1"/>
    </xf>
    <xf numFmtId="4" fontId="29" fillId="0" borderId="11" xfId="0" applyNumberFormat="1" applyFont="1" applyBorder="1" applyAlignment="1">
      <alignment horizontal="center" vertical="center" wrapText="1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Normalny 4" xfId="55"/>
    <cellStyle name="Normalny 5" xfId="56"/>
    <cellStyle name="Obliczenia" xfId="57"/>
    <cellStyle name="Percent" xfId="58"/>
    <cellStyle name="Procentowy 2" xfId="59"/>
    <cellStyle name="Procentowy 2 2" xfId="60"/>
    <cellStyle name="Procentowy 3" xfId="61"/>
    <cellStyle name="Procentowy 3 2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1"/>
  <sheetViews>
    <sheetView zoomScalePageLayoutView="0" workbookViewId="0" topLeftCell="A29">
      <selection activeCell="B45" sqref="B45"/>
    </sheetView>
  </sheetViews>
  <sheetFormatPr defaultColWidth="9.00390625" defaultRowHeight="12.75"/>
  <cols>
    <col min="1" max="1" width="2.875" style="1" customWidth="1"/>
    <col min="2" max="2" width="18.875" style="1" customWidth="1"/>
    <col min="3" max="3" width="41.00390625" style="1" customWidth="1"/>
    <col min="4" max="4" width="21.125" style="1" customWidth="1"/>
    <col min="5" max="5" width="19.25390625" style="1" customWidth="1"/>
    <col min="6" max="6" width="8.375" style="1" customWidth="1"/>
    <col min="7" max="7" width="9.00390625" style="1" customWidth="1"/>
    <col min="8" max="16384" width="9.125" style="1" customWidth="1"/>
  </cols>
  <sheetData>
    <row r="1" spans="1:29" ht="12.75">
      <c r="A1" s="4"/>
      <c r="B1" s="10"/>
      <c r="C1" s="10"/>
      <c r="D1" s="10"/>
      <c r="E1" s="10"/>
      <c r="F1" s="10"/>
      <c r="G1" s="10"/>
      <c r="H1" s="10"/>
      <c r="I1" s="10"/>
      <c r="J1" s="10"/>
      <c r="K1" s="4"/>
      <c r="L1" s="10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12" ht="12.75">
      <c r="A3" s="84"/>
      <c r="B3" s="31" t="s">
        <v>33</v>
      </c>
      <c r="C3" s="35" t="s">
        <v>34</v>
      </c>
      <c r="G3" s="2"/>
      <c r="H3" s="4"/>
      <c r="I3" s="4"/>
      <c r="J3" s="4"/>
      <c r="K3" s="4"/>
      <c r="L3" s="4"/>
    </row>
    <row r="4" spans="1:12" ht="12.75">
      <c r="A4" s="84"/>
      <c r="B4" s="84"/>
      <c r="C4" s="84"/>
      <c r="D4" s="84"/>
      <c r="E4" s="84"/>
      <c r="F4" s="84"/>
      <c r="G4" s="84"/>
      <c r="H4" s="4"/>
      <c r="I4" s="4"/>
      <c r="J4" s="4"/>
      <c r="K4" s="4"/>
      <c r="L4" s="4"/>
    </row>
    <row r="5" spans="1:12" ht="48.75" customHeight="1">
      <c r="A5" s="84"/>
      <c r="B5" s="36" t="s">
        <v>0</v>
      </c>
      <c r="C5" s="85" t="s">
        <v>35</v>
      </c>
      <c r="D5" s="86"/>
      <c r="E5" s="86"/>
      <c r="F5" s="86"/>
      <c r="G5" s="86"/>
      <c r="H5" s="87"/>
      <c r="I5" s="4"/>
      <c r="J5" s="4"/>
      <c r="K5" s="4"/>
      <c r="L5" s="4"/>
    </row>
    <row r="6" spans="8:29" ht="12.75"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2:12" ht="12.75">
      <c r="B7" s="31" t="s">
        <v>5</v>
      </c>
      <c r="C7" s="88"/>
      <c r="D7" s="89"/>
      <c r="E7" s="89"/>
      <c r="F7" s="89"/>
      <c r="G7" s="89"/>
      <c r="H7" s="90"/>
      <c r="I7" s="4"/>
      <c r="J7" s="4"/>
      <c r="K7" s="4"/>
      <c r="L7" s="4"/>
    </row>
    <row r="8" spans="8:12" ht="12.75">
      <c r="H8" s="4"/>
      <c r="I8" s="4"/>
      <c r="J8" s="4"/>
      <c r="K8" s="4"/>
      <c r="L8" s="4"/>
    </row>
    <row r="9" spans="2:12" ht="12.75">
      <c r="B9" s="31" t="s">
        <v>8</v>
      </c>
      <c r="C9" s="37"/>
      <c r="D9" s="31" t="s">
        <v>9</v>
      </c>
      <c r="E9" s="37"/>
      <c r="F9" s="31" t="s">
        <v>10</v>
      </c>
      <c r="G9" s="65"/>
      <c r="H9" s="66"/>
      <c r="I9" s="4"/>
      <c r="J9" s="4"/>
      <c r="K9" s="4"/>
      <c r="L9" s="4"/>
    </row>
    <row r="10" spans="2:12" ht="12.75">
      <c r="B10" s="31" t="s">
        <v>11</v>
      </c>
      <c r="C10" s="37"/>
      <c r="D10" s="80" t="s">
        <v>12</v>
      </c>
      <c r="E10" s="80"/>
      <c r="F10" s="65"/>
      <c r="G10" s="74"/>
      <c r="H10" s="66"/>
      <c r="I10" s="4"/>
      <c r="J10" s="4"/>
      <c r="K10" s="4"/>
      <c r="L10" s="4"/>
    </row>
    <row r="11" spans="2:12" ht="12.75">
      <c r="B11" s="31" t="s">
        <v>29</v>
      </c>
      <c r="C11" s="37"/>
      <c r="D11" s="80" t="s">
        <v>30</v>
      </c>
      <c r="E11" s="80"/>
      <c r="F11" s="65"/>
      <c r="G11" s="74"/>
      <c r="H11" s="66"/>
      <c r="I11" s="4"/>
      <c r="J11" s="4"/>
      <c r="K11" s="4"/>
      <c r="L11" s="4"/>
    </row>
    <row r="12" spans="8:12" ht="12.75">
      <c r="H12" s="4"/>
      <c r="I12" s="4"/>
      <c r="J12" s="4"/>
      <c r="K12" s="4"/>
      <c r="L12" s="4"/>
    </row>
    <row r="13" spans="2:12" ht="12.75">
      <c r="B13" s="31" t="s">
        <v>6</v>
      </c>
      <c r="C13" s="37"/>
      <c r="D13" s="31" t="s">
        <v>7</v>
      </c>
      <c r="E13" s="67"/>
      <c r="F13" s="68"/>
      <c r="G13" s="68"/>
      <c r="H13" s="66"/>
      <c r="I13" s="4"/>
      <c r="J13" s="4"/>
      <c r="K13" s="4"/>
      <c r="L13" s="4"/>
    </row>
    <row r="14" spans="8:12" ht="12.75">
      <c r="H14" s="4"/>
      <c r="I14" s="4"/>
      <c r="J14" s="4"/>
      <c r="K14" s="4"/>
      <c r="L14" s="4"/>
    </row>
    <row r="15" spans="2:12" ht="12.75">
      <c r="B15" s="31" t="s">
        <v>31</v>
      </c>
      <c r="C15" s="38"/>
      <c r="D15" s="34" t="s">
        <v>32</v>
      </c>
      <c r="E15" s="65"/>
      <c r="F15" s="69"/>
      <c r="G15" s="69"/>
      <c r="H15" s="70"/>
      <c r="I15" s="4"/>
      <c r="J15" s="4"/>
      <c r="K15" s="4"/>
      <c r="L15" s="4"/>
    </row>
    <row r="16" spans="3:29" ht="12.75">
      <c r="C16" s="13"/>
      <c r="D16" s="13"/>
      <c r="E16" s="13"/>
      <c r="F16" s="13"/>
      <c r="G16" s="13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ht="12.75">
      <c r="B17" s="82" t="s">
        <v>27</v>
      </c>
      <c r="C17" s="83"/>
      <c r="D17" s="83"/>
      <c r="E17" s="83"/>
      <c r="F17" s="83"/>
      <c r="G17" s="83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2:29" ht="12.75">
      <c r="B18" s="12"/>
      <c r="C18" s="14"/>
      <c r="D18" s="14"/>
      <c r="E18" s="14"/>
      <c r="F18" s="14"/>
      <c r="G18" s="1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2:29" ht="12.75">
      <c r="B19" s="23" t="s">
        <v>26</v>
      </c>
      <c r="C19" s="24" t="s">
        <v>2</v>
      </c>
      <c r="D19" s="24" t="s">
        <v>13</v>
      </c>
      <c r="E19" s="24" t="s">
        <v>25</v>
      </c>
      <c r="F19" s="14"/>
      <c r="G19" s="1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2:29" ht="24.75" customHeight="1">
      <c r="B20" s="21">
        <f>'Zadanie 1'!$C$2</f>
        <v>1</v>
      </c>
      <c r="C20" s="22" t="str">
        <f>'Zadanie 1'!$C$4</f>
        <v>Dostawy podłoży Loewensteina-Jensena i testów do diagnostyki prątka gruźlicy</v>
      </c>
      <c r="D20" s="32">
        <f>'Zadanie 1'!$C$17</f>
        <v>0</v>
      </c>
      <c r="E20" s="32">
        <f>'Zadanie 1'!$J$17</f>
        <v>0</v>
      </c>
      <c r="F20" s="14"/>
      <c r="G20" s="1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ht="24.75" customHeight="1">
      <c r="B21" s="21">
        <f>'Zadanie 2'!$C$2</f>
        <v>2</v>
      </c>
      <c r="C21" s="22" t="str">
        <f>'Zadanie 2'!$C$4</f>
        <v>Dostawy podłoży bakteriologiczne Loewensteina-Jensena z lekami </v>
      </c>
      <c r="D21" s="32">
        <f>'Zadanie 2'!$C$17</f>
        <v>0</v>
      </c>
      <c r="E21" s="32">
        <f>'Zadanie 2'!$J$17</f>
        <v>0</v>
      </c>
      <c r="F21" s="14"/>
      <c r="G21" s="1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24.75" customHeight="1">
      <c r="B22" s="21">
        <f>'Zadanie 3'!$C$2</f>
        <v>3</v>
      </c>
      <c r="C22" s="22" t="str">
        <f>'Zadanie 3'!$C$4</f>
        <v>Dostawy odczynników chemicznych</v>
      </c>
      <c r="D22" s="32">
        <f>'Zadanie 3'!$C$16</f>
        <v>0</v>
      </c>
      <c r="E22" s="32">
        <f>'Zadanie 3'!$J$16</f>
        <v>0</v>
      </c>
      <c r="F22" s="14"/>
      <c r="G22" s="1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24.75" customHeight="1">
      <c r="B23" s="21">
        <f>'Zadanie 4'!$C$2</f>
        <v>4</v>
      </c>
      <c r="C23" s="22" t="str">
        <f>'Zadanie 4'!$C$4</f>
        <v>Dostawy odczynników do analityki ogólnej</v>
      </c>
      <c r="D23" s="32">
        <f>'Zadanie 4'!$C$19</f>
        <v>0</v>
      </c>
      <c r="E23" s="32">
        <f>'Zadanie 4'!$I$19</f>
        <v>0</v>
      </c>
      <c r="F23" s="14"/>
      <c r="G23" s="1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ht="24.75" customHeight="1">
      <c r="B24" s="21">
        <f>'Zadanie 5'!$C$2</f>
        <v>5</v>
      </c>
      <c r="C24" s="22" t="str">
        <f>'Zadanie 5'!$C$4</f>
        <v>Dostawy odczynników do koagulologii do koagulometru  OPTIC K3002</v>
      </c>
      <c r="D24" s="32">
        <f>'Zadanie 5'!$C$20</f>
        <v>0</v>
      </c>
      <c r="E24" s="32">
        <f>'Zadanie 5'!$I$20</f>
        <v>0</v>
      </c>
      <c r="F24" s="14"/>
      <c r="G24" s="1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2:29" ht="24.75" customHeight="1">
      <c r="B25" s="21">
        <f>'Zadanie 6'!$C$2</f>
        <v>6</v>
      </c>
      <c r="C25" s="22" t="str">
        <f>'Zadanie 6'!$C$4</f>
        <v>Dostawy odczynników do hematologii - analizator Mythic 18 </v>
      </c>
      <c r="D25" s="32">
        <f>'Zadanie 6'!$C$20</f>
        <v>0</v>
      </c>
      <c r="E25" s="32">
        <f>'Zadanie 6'!$I$20</f>
        <v>0</v>
      </c>
      <c r="F25" s="14"/>
      <c r="G25" s="1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2:29" ht="24.75" customHeight="1">
      <c r="B26" s="21">
        <f>'Zadanie 7'!$C$2</f>
        <v>7</v>
      </c>
      <c r="C26" s="22" t="str">
        <f>'Zadanie 7'!$C$4</f>
        <v>Dostawy pasków testowych do moczu do aparatu UroMeter 120</v>
      </c>
      <c r="D26" s="32">
        <f>'Zadanie 7'!$C$16</f>
        <v>0</v>
      </c>
      <c r="E26" s="32">
        <f>'Zadanie 7'!$J$16</f>
        <v>0</v>
      </c>
      <c r="F26" s="14"/>
      <c r="G26" s="1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2:29" ht="24.75" customHeight="1">
      <c r="B27" s="21">
        <f>'Zadanie 8'!$C$2</f>
        <v>8</v>
      </c>
      <c r="C27" s="22" t="str">
        <f>'Zadanie 8'!$C$4</f>
        <v>Dostawy sprzętu  laboratoryjnego sterylnego</v>
      </c>
      <c r="D27" s="32">
        <f>'Zadanie 8'!$C$19</f>
        <v>0</v>
      </c>
      <c r="E27" s="32">
        <f>'Zadanie 8'!$J$19</f>
        <v>0</v>
      </c>
      <c r="F27" s="14"/>
      <c r="G27" s="1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2:29" ht="24.75" customHeight="1">
      <c r="B28" s="21">
        <f>'Zadanie 9'!$C$2</f>
        <v>9</v>
      </c>
      <c r="C28" s="22" t="str">
        <f>'Zadanie 9'!$C$4</f>
        <v>Dostawy odczynników i materiałów zużywalnych do analizatora parametrów krytycznych COBAS b 121</v>
      </c>
      <c r="D28" s="32">
        <f>'Zadanie 9'!$C$37</f>
        <v>0</v>
      </c>
      <c r="E28" s="32">
        <f>'Zadanie 9'!$I$37</f>
        <v>0</v>
      </c>
      <c r="F28" s="14"/>
      <c r="G28" s="1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8:29" ht="12.75"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38.25" customHeight="1">
      <c r="A30" s="26" t="s">
        <v>21</v>
      </c>
      <c r="B30" s="71" t="s">
        <v>16</v>
      </c>
      <c r="C30" s="71"/>
      <c r="D30" s="71"/>
      <c r="E30" s="71"/>
      <c r="F30" s="71"/>
      <c r="G30" s="71"/>
      <c r="H30" s="6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3.75" customHeight="1" hidden="1">
      <c r="A31" s="27"/>
      <c r="B31" s="28"/>
      <c r="C31" s="28"/>
      <c r="D31" s="28"/>
      <c r="E31" s="28"/>
      <c r="F31" s="28"/>
      <c r="G31" s="28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12.75" customHeight="1" hidden="1">
      <c r="A32" s="27"/>
      <c r="B32" s="28"/>
      <c r="C32" s="28"/>
      <c r="D32" s="28"/>
      <c r="E32" s="28"/>
      <c r="F32" s="28"/>
      <c r="G32" s="28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12.75" customHeight="1" hidden="1">
      <c r="A33" s="27"/>
      <c r="B33" s="28"/>
      <c r="C33" s="28"/>
      <c r="D33" s="28"/>
      <c r="E33" s="28"/>
      <c r="F33" s="28"/>
      <c r="G33" s="28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12.75" customHeight="1" hidden="1">
      <c r="A34" s="27"/>
      <c r="B34" s="28"/>
      <c r="C34" s="28"/>
      <c r="D34" s="28"/>
      <c r="E34" s="28"/>
      <c r="F34" s="28"/>
      <c r="G34" s="28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2.75" customHeight="1" hidden="1">
      <c r="A35" s="27"/>
      <c r="B35" s="28"/>
      <c r="C35" s="28"/>
      <c r="D35" s="28"/>
      <c r="E35" s="28"/>
      <c r="F35" s="28"/>
      <c r="G35" s="28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12.75" customHeight="1" hidden="1">
      <c r="A36" s="27"/>
      <c r="B36" s="27"/>
      <c r="C36" s="27"/>
      <c r="D36" s="27"/>
      <c r="E36" s="27"/>
      <c r="F36" s="27"/>
      <c r="G36" s="27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12.75">
      <c r="A37" s="27"/>
      <c r="B37" s="29"/>
      <c r="C37" s="27"/>
      <c r="D37" s="27"/>
      <c r="E37" s="27"/>
      <c r="F37" s="27"/>
      <c r="G37" s="27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24.75" customHeight="1">
      <c r="A38" s="26" t="s">
        <v>22</v>
      </c>
      <c r="B38" s="72" t="s">
        <v>17</v>
      </c>
      <c r="C38" s="73"/>
      <c r="D38" s="73"/>
      <c r="E38" s="73"/>
      <c r="F38" s="73"/>
      <c r="G38" s="73"/>
      <c r="H38" s="6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12.75">
      <c r="A39" s="27"/>
      <c r="B39" s="29"/>
      <c r="C39" s="30"/>
      <c r="D39" s="29"/>
      <c r="E39" s="29"/>
      <c r="F39" s="30"/>
      <c r="G39" s="30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25.5" customHeight="1">
      <c r="A40" s="26" t="s">
        <v>23</v>
      </c>
      <c r="B40" s="72" t="s">
        <v>18</v>
      </c>
      <c r="C40" s="73"/>
      <c r="D40" s="73"/>
      <c r="E40" s="73"/>
      <c r="F40" s="73"/>
      <c r="G40" s="73"/>
      <c r="H40" s="6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12.75">
      <c r="A41" s="27"/>
      <c r="B41" s="29"/>
      <c r="C41" s="25"/>
      <c r="D41" s="25"/>
      <c r="E41" s="25"/>
      <c r="F41" s="25"/>
      <c r="G41" s="25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39" customHeight="1">
      <c r="A42" s="26" t="s">
        <v>24</v>
      </c>
      <c r="B42" s="72" t="s">
        <v>19</v>
      </c>
      <c r="C42" s="73"/>
      <c r="D42" s="73"/>
      <c r="E42" s="73"/>
      <c r="F42" s="73"/>
      <c r="G42" s="73"/>
      <c r="H42" s="6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39" customHeight="1">
      <c r="A43" s="62" t="s">
        <v>157</v>
      </c>
      <c r="B43" s="75" t="s">
        <v>156</v>
      </c>
      <c r="C43" s="76"/>
      <c r="D43" s="76"/>
      <c r="E43" s="76"/>
      <c r="F43" s="76"/>
      <c r="G43" s="76"/>
      <c r="H43" s="77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39" customHeight="1">
      <c r="A44" s="62" t="s">
        <v>158</v>
      </c>
      <c r="B44" s="81" t="s">
        <v>159</v>
      </c>
      <c r="C44" s="81"/>
      <c r="D44" s="81"/>
      <c r="E44" s="81"/>
      <c r="F44" s="81"/>
      <c r="G44" s="81"/>
      <c r="H44" s="81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12.75">
      <c r="A45" s="27"/>
      <c r="B45" s="27"/>
      <c r="C45" s="27"/>
      <c r="D45" s="27"/>
      <c r="E45" s="27"/>
      <c r="F45" s="27"/>
      <c r="G45" s="27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12.75">
      <c r="A46" s="27"/>
      <c r="B46" s="78" t="s">
        <v>20</v>
      </c>
      <c r="C46" s="79"/>
      <c r="D46" s="79"/>
      <c r="E46" s="79"/>
      <c r="F46" s="79"/>
      <c r="G46" s="79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27.75" customHeight="1">
      <c r="A47" s="27"/>
      <c r="B47" s="63" t="s">
        <v>21</v>
      </c>
      <c r="C47" s="63"/>
      <c r="D47" s="63"/>
      <c r="E47" s="63"/>
      <c r="F47" s="63"/>
      <c r="G47" s="63"/>
      <c r="H47" s="6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27.75" customHeight="1">
      <c r="A48" s="27"/>
      <c r="B48" s="63" t="s">
        <v>22</v>
      </c>
      <c r="C48" s="63"/>
      <c r="D48" s="63"/>
      <c r="E48" s="63"/>
      <c r="F48" s="63"/>
      <c r="G48" s="63"/>
      <c r="H48" s="6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27.75" customHeight="1">
      <c r="A49" s="27"/>
      <c r="B49" s="63" t="s">
        <v>23</v>
      </c>
      <c r="C49" s="63"/>
      <c r="D49" s="63"/>
      <c r="E49" s="63"/>
      <c r="F49" s="63"/>
      <c r="G49" s="63"/>
      <c r="H49" s="6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27.75" customHeight="1">
      <c r="A50" s="27"/>
      <c r="B50" s="63" t="s">
        <v>24</v>
      </c>
      <c r="C50" s="63"/>
      <c r="D50" s="63"/>
      <c r="E50" s="63"/>
      <c r="F50" s="63"/>
      <c r="G50" s="63"/>
      <c r="H50" s="6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0:29" ht="12.75"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</sheetData>
  <sheetProtection/>
  <mergeCells count="23">
    <mergeCell ref="A3:A5"/>
    <mergeCell ref="B4:G4"/>
    <mergeCell ref="C5:H5"/>
    <mergeCell ref="C7:H7"/>
    <mergeCell ref="B48:H48"/>
    <mergeCell ref="B49:H49"/>
    <mergeCell ref="B46:G46"/>
    <mergeCell ref="B42:H42"/>
    <mergeCell ref="D10:E10"/>
    <mergeCell ref="D11:E11"/>
    <mergeCell ref="B44:H44"/>
    <mergeCell ref="B17:G17"/>
    <mergeCell ref="F11:H11"/>
    <mergeCell ref="B50:H50"/>
    <mergeCell ref="G9:H9"/>
    <mergeCell ref="E13:H13"/>
    <mergeCell ref="E15:H15"/>
    <mergeCell ref="B30:H30"/>
    <mergeCell ref="B38:H38"/>
    <mergeCell ref="B40:H40"/>
    <mergeCell ref="B47:H47"/>
    <mergeCell ref="F10:H10"/>
    <mergeCell ref="B43:H43"/>
  </mergeCells>
  <printOptions/>
  <pageMargins left="0.75" right="0.75" top="1" bottom="1" header="0.5" footer="0.5"/>
  <pageSetup horizontalDpi="600" verticalDpi="600" orientation="landscape" paperSize="9" r:id="rId3"/>
  <headerFooter alignWithMargins="0">
    <oddHeader>&amp;C&amp;"Arial CE,Pogrubiony"&amp;14FORMULARZ OFERTY</oddHeader>
    <oddFooter>&amp;LSystem ProPublico&amp;C&amp;"Arial CE,Pogrubiony"&amp;A&amp;RStrona &amp;P z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8"/>
  <sheetViews>
    <sheetView zoomScalePageLayoutView="0" workbookViewId="0" topLeftCell="A25">
      <selection activeCell="B35" sqref="B35"/>
    </sheetView>
  </sheetViews>
  <sheetFormatPr defaultColWidth="9.00390625" defaultRowHeight="12.75"/>
  <cols>
    <col min="1" max="1" width="6.125" style="0" customWidth="1"/>
    <col min="2" max="2" width="25.625" style="0" customWidth="1"/>
    <col min="3" max="3" width="18.875" style="0" customWidth="1"/>
    <col min="4" max="4" width="21.625" style="0" customWidth="1"/>
    <col min="5" max="6" width="10.7539062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9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100" t="s">
        <v>2</v>
      </c>
      <c r="B4" s="101"/>
      <c r="C4" s="104" t="s">
        <v>144</v>
      </c>
      <c r="D4" s="105"/>
      <c r="E4" s="105"/>
      <c r="F4" s="105"/>
      <c r="G4" s="105"/>
      <c r="H4" s="105"/>
      <c r="I4" s="105"/>
      <c r="J4" s="105"/>
      <c r="K4" s="106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102" t="s">
        <v>15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36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25.5">
      <c r="A10" s="40" t="s">
        <v>37</v>
      </c>
      <c r="B10" s="40" t="s">
        <v>38</v>
      </c>
      <c r="C10" s="42" t="s">
        <v>39</v>
      </c>
      <c r="D10" s="42" t="s">
        <v>66</v>
      </c>
      <c r="E10" s="42" t="s">
        <v>40</v>
      </c>
      <c r="F10" s="42" t="s">
        <v>41</v>
      </c>
      <c r="G10" s="42" t="s">
        <v>42</v>
      </c>
      <c r="H10" s="42" t="s">
        <v>43</v>
      </c>
      <c r="I10" s="42" t="s">
        <v>44</v>
      </c>
      <c r="J10" s="42" t="s">
        <v>45</v>
      </c>
      <c r="K10" s="42" t="s">
        <v>46</v>
      </c>
      <c r="L10" s="42" t="s">
        <v>74</v>
      </c>
      <c r="M10" s="5"/>
      <c r="N10" s="5"/>
      <c r="O10" s="5"/>
      <c r="P10" s="5"/>
    </row>
    <row r="11" spans="1:16" ht="38.25">
      <c r="A11" s="45">
        <v>1</v>
      </c>
      <c r="B11" s="46" t="s">
        <v>162</v>
      </c>
      <c r="C11" s="41" t="s">
        <v>115</v>
      </c>
      <c r="D11" s="44"/>
      <c r="E11" s="41" t="s">
        <v>77</v>
      </c>
      <c r="F11" s="41">
        <v>6</v>
      </c>
      <c r="G11" s="47"/>
      <c r="H11" s="48">
        <f aca="true" t="shared" si="0" ref="H11:H34">ROUND(F11*ROUND(G11,2),2)</f>
        <v>0</v>
      </c>
      <c r="I11" s="44"/>
      <c r="J11" s="48">
        <f aca="true" t="shared" si="1" ref="J11:J34">ROUND(H11*(1+ROUND(I11,2)/100),2)</f>
        <v>0</v>
      </c>
      <c r="K11" s="44"/>
      <c r="L11" s="44"/>
      <c r="M11" s="5"/>
      <c r="N11" s="5"/>
      <c r="O11" s="5"/>
      <c r="P11" s="5"/>
    </row>
    <row r="12" spans="1:16" ht="38.25">
      <c r="A12" s="45">
        <v>2</v>
      </c>
      <c r="B12" s="46" t="s">
        <v>162</v>
      </c>
      <c r="C12" s="41" t="s">
        <v>116</v>
      </c>
      <c r="D12" s="44"/>
      <c r="E12" s="41" t="s">
        <v>77</v>
      </c>
      <c r="F12" s="41">
        <v>6</v>
      </c>
      <c r="G12" s="47"/>
      <c r="H12" s="48">
        <f t="shared" si="0"/>
        <v>0</v>
      </c>
      <c r="I12" s="44"/>
      <c r="J12" s="48">
        <f t="shared" si="1"/>
        <v>0</v>
      </c>
      <c r="K12" s="44"/>
      <c r="L12" s="44"/>
      <c r="M12" s="5"/>
      <c r="N12" s="5"/>
      <c r="O12" s="5"/>
      <c r="P12" s="5"/>
    </row>
    <row r="13" spans="1:16" ht="38.25">
      <c r="A13" s="45">
        <v>3</v>
      </c>
      <c r="B13" s="46" t="s">
        <v>163</v>
      </c>
      <c r="C13" s="41" t="s">
        <v>117</v>
      </c>
      <c r="D13" s="44"/>
      <c r="E13" s="41" t="s">
        <v>77</v>
      </c>
      <c r="F13" s="41">
        <v>8</v>
      </c>
      <c r="G13" s="47"/>
      <c r="H13" s="48">
        <f t="shared" si="0"/>
        <v>0</v>
      </c>
      <c r="I13" s="44"/>
      <c r="J13" s="48">
        <f t="shared" si="1"/>
        <v>0</v>
      </c>
      <c r="K13" s="44"/>
      <c r="L13" s="44"/>
      <c r="M13" s="5"/>
      <c r="N13" s="5"/>
      <c r="O13" s="5"/>
      <c r="P13" s="5"/>
    </row>
    <row r="14" spans="1:16" ht="38.25">
      <c r="A14" s="45">
        <v>4</v>
      </c>
      <c r="B14" s="46" t="s">
        <v>163</v>
      </c>
      <c r="C14" s="41" t="s">
        <v>118</v>
      </c>
      <c r="D14" s="44"/>
      <c r="E14" s="41" t="s">
        <v>77</v>
      </c>
      <c r="F14" s="41">
        <v>3</v>
      </c>
      <c r="G14" s="47"/>
      <c r="H14" s="48">
        <f t="shared" si="0"/>
        <v>0</v>
      </c>
      <c r="I14" s="44"/>
      <c r="J14" s="48">
        <f t="shared" si="1"/>
        <v>0</v>
      </c>
      <c r="K14" s="44"/>
      <c r="L14" s="44"/>
      <c r="M14" s="5"/>
      <c r="N14" s="5"/>
      <c r="O14" s="5"/>
      <c r="P14" s="5"/>
    </row>
    <row r="15" spans="1:16" ht="38.25">
      <c r="A15" s="45">
        <v>5</v>
      </c>
      <c r="B15" s="46" t="s">
        <v>163</v>
      </c>
      <c r="C15" s="41" t="s">
        <v>119</v>
      </c>
      <c r="D15" s="44"/>
      <c r="E15" s="41" t="s">
        <v>77</v>
      </c>
      <c r="F15" s="41">
        <v>3</v>
      </c>
      <c r="G15" s="47"/>
      <c r="H15" s="48">
        <f t="shared" si="0"/>
        <v>0</v>
      </c>
      <c r="I15" s="44"/>
      <c r="J15" s="48">
        <f t="shared" si="1"/>
        <v>0</v>
      </c>
      <c r="K15" s="44"/>
      <c r="L15" s="44"/>
      <c r="M15" s="5"/>
      <c r="N15" s="5"/>
      <c r="O15" s="5"/>
      <c r="P15" s="5"/>
    </row>
    <row r="16" spans="1:16" ht="38.25">
      <c r="A16" s="45">
        <v>6</v>
      </c>
      <c r="B16" s="46" t="s">
        <v>162</v>
      </c>
      <c r="C16" s="41" t="s">
        <v>120</v>
      </c>
      <c r="D16" s="44"/>
      <c r="E16" s="41" t="s">
        <v>77</v>
      </c>
      <c r="F16" s="41">
        <v>3</v>
      </c>
      <c r="G16" s="47"/>
      <c r="H16" s="48">
        <f t="shared" si="0"/>
        <v>0</v>
      </c>
      <c r="I16" s="44"/>
      <c r="J16" s="48">
        <f t="shared" si="1"/>
        <v>0</v>
      </c>
      <c r="K16" s="44"/>
      <c r="L16" s="44"/>
      <c r="M16" s="5"/>
      <c r="N16" s="5"/>
      <c r="O16" s="5"/>
      <c r="P16" s="5"/>
    </row>
    <row r="17" spans="1:16" ht="38.25">
      <c r="A17" s="45">
        <v>7</v>
      </c>
      <c r="B17" s="46" t="s">
        <v>164</v>
      </c>
      <c r="C17" s="41" t="s">
        <v>121</v>
      </c>
      <c r="D17" s="44"/>
      <c r="E17" s="41" t="s">
        <v>77</v>
      </c>
      <c r="F17" s="41">
        <v>15</v>
      </c>
      <c r="G17" s="47"/>
      <c r="H17" s="48">
        <f t="shared" si="0"/>
        <v>0</v>
      </c>
      <c r="I17" s="44"/>
      <c r="J17" s="48">
        <f t="shared" si="1"/>
        <v>0</v>
      </c>
      <c r="K17" s="44"/>
      <c r="L17" s="44"/>
      <c r="M17" s="5"/>
      <c r="N17" s="5"/>
      <c r="O17" s="5"/>
      <c r="P17" s="5"/>
    </row>
    <row r="18" spans="1:16" ht="38.25">
      <c r="A18" s="45">
        <v>8</v>
      </c>
      <c r="B18" s="46" t="s">
        <v>165</v>
      </c>
      <c r="C18" s="41" t="s">
        <v>122</v>
      </c>
      <c r="D18" s="44"/>
      <c r="E18" s="41" t="s">
        <v>77</v>
      </c>
      <c r="F18" s="41">
        <v>1</v>
      </c>
      <c r="G18" s="47"/>
      <c r="H18" s="48">
        <f t="shared" si="0"/>
        <v>0</v>
      </c>
      <c r="I18" s="44"/>
      <c r="J18" s="48">
        <f t="shared" si="1"/>
        <v>0</v>
      </c>
      <c r="K18" s="44"/>
      <c r="L18" s="44"/>
      <c r="M18" s="5"/>
      <c r="N18" s="5"/>
      <c r="O18" s="5"/>
      <c r="P18" s="5"/>
    </row>
    <row r="19" spans="1:16" ht="38.25">
      <c r="A19" s="45">
        <v>9</v>
      </c>
      <c r="B19" s="46" t="s">
        <v>164</v>
      </c>
      <c r="C19" s="41" t="s">
        <v>123</v>
      </c>
      <c r="D19" s="44"/>
      <c r="E19" s="41" t="s">
        <v>77</v>
      </c>
      <c r="F19" s="41">
        <v>1</v>
      </c>
      <c r="G19" s="47"/>
      <c r="H19" s="48">
        <f t="shared" si="0"/>
        <v>0</v>
      </c>
      <c r="I19" s="44"/>
      <c r="J19" s="48">
        <f t="shared" si="1"/>
        <v>0</v>
      </c>
      <c r="K19" s="44"/>
      <c r="L19" s="44"/>
      <c r="M19" s="5"/>
      <c r="N19" s="5"/>
      <c r="O19" s="5"/>
      <c r="P19" s="5"/>
    </row>
    <row r="20" spans="1:16" ht="38.25">
      <c r="A20" s="45">
        <v>10</v>
      </c>
      <c r="B20" s="46" t="s">
        <v>164</v>
      </c>
      <c r="C20" s="41" t="s">
        <v>124</v>
      </c>
      <c r="D20" s="44"/>
      <c r="E20" s="41" t="s">
        <v>77</v>
      </c>
      <c r="F20" s="41">
        <v>1</v>
      </c>
      <c r="G20" s="47"/>
      <c r="H20" s="48">
        <f t="shared" si="0"/>
        <v>0</v>
      </c>
      <c r="I20" s="44"/>
      <c r="J20" s="48">
        <f t="shared" si="1"/>
        <v>0</v>
      </c>
      <c r="K20" s="44"/>
      <c r="L20" s="44"/>
      <c r="M20" s="5"/>
      <c r="N20" s="5"/>
      <c r="O20" s="5"/>
      <c r="P20" s="5"/>
    </row>
    <row r="21" spans="1:16" ht="38.25">
      <c r="A21" s="45">
        <v>11</v>
      </c>
      <c r="B21" s="46" t="s">
        <v>164</v>
      </c>
      <c r="C21" s="41" t="s">
        <v>125</v>
      </c>
      <c r="D21" s="44"/>
      <c r="E21" s="41" t="s">
        <v>77</v>
      </c>
      <c r="F21" s="41">
        <v>1</v>
      </c>
      <c r="G21" s="47"/>
      <c r="H21" s="48">
        <f t="shared" si="0"/>
        <v>0</v>
      </c>
      <c r="I21" s="44"/>
      <c r="J21" s="48">
        <f t="shared" si="1"/>
        <v>0</v>
      </c>
      <c r="K21" s="44"/>
      <c r="L21" s="44"/>
      <c r="M21" s="5"/>
      <c r="N21" s="5"/>
      <c r="O21" s="5"/>
      <c r="P21" s="5"/>
    </row>
    <row r="22" spans="1:16" ht="38.25">
      <c r="A22" s="45">
        <v>12</v>
      </c>
      <c r="B22" s="46" t="s">
        <v>164</v>
      </c>
      <c r="C22" s="41" t="s">
        <v>126</v>
      </c>
      <c r="D22" s="44"/>
      <c r="E22" s="41" t="s">
        <v>77</v>
      </c>
      <c r="F22" s="41">
        <v>1</v>
      </c>
      <c r="G22" s="47"/>
      <c r="H22" s="48">
        <f t="shared" si="0"/>
        <v>0</v>
      </c>
      <c r="I22" s="44"/>
      <c r="J22" s="48">
        <f t="shared" si="1"/>
        <v>0</v>
      </c>
      <c r="K22" s="44"/>
      <c r="L22" s="44"/>
      <c r="M22" s="5"/>
      <c r="N22" s="5"/>
      <c r="O22" s="5"/>
      <c r="P22" s="5"/>
    </row>
    <row r="23" spans="1:16" ht="38.25">
      <c r="A23" s="45">
        <v>13</v>
      </c>
      <c r="B23" s="46" t="s">
        <v>164</v>
      </c>
      <c r="C23" s="41" t="s">
        <v>127</v>
      </c>
      <c r="D23" s="44"/>
      <c r="E23" s="41" t="s">
        <v>77</v>
      </c>
      <c r="F23" s="41">
        <v>1</v>
      </c>
      <c r="G23" s="47"/>
      <c r="H23" s="48">
        <f t="shared" si="0"/>
        <v>0</v>
      </c>
      <c r="I23" s="44"/>
      <c r="J23" s="48">
        <f t="shared" si="1"/>
        <v>0</v>
      </c>
      <c r="K23" s="44"/>
      <c r="L23" s="44"/>
      <c r="M23" s="5"/>
      <c r="N23" s="5"/>
      <c r="O23" s="5"/>
      <c r="P23" s="5"/>
    </row>
    <row r="24" spans="1:16" ht="38.25">
      <c r="A24" s="45">
        <v>14</v>
      </c>
      <c r="B24" s="46" t="s">
        <v>164</v>
      </c>
      <c r="C24" s="41" t="s">
        <v>128</v>
      </c>
      <c r="D24" s="44"/>
      <c r="E24" s="41" t="s">
        <v>77</v>
      </c>
      <c r="F24" s="41">
        <v>1</v>
      </c>
      <c r="G24" s="47"/>
      <c r="H24" s="48">
        <f t="shared" si="0"/>
        <v>0</v>
      </c>
      <c r="I24" s="44"/>
      <c r="J24" s="48">
        <f t="shared" si="1"/>
        <v>0</v>
      </c>
      <c r="K24" s="44"/>
      <c r="L24" s="44"/>
      <c r="M24" s="5"/>
      <c r="N24" s="5"/>
      <c r="O24" s="5"/>
      <c r="P24" s="5"/>
    </row>
    <row r="25" spans="1:16" ht="38.25">
      <c r="A25" s="45">
        <v>15</v>
      </c>
      <c r="B25" s="46" t="s">
        <v>164</v>
      </c>
      <c r="C25" s="41" t="s">
        <v>129</v>
      </c>
      <c r="D25" s="44"/>
      <c r="E25" s="41" t="s">
        <v>77</v>
      </c>
      <c r="F25" s="41">
        <v>1</v>
      </c>
      <c r="G25" s="47"/>
      <c r="H25" s="48">
        <f t="shared" si="0"/>
        <v>0</v>
      </c>
      <c r="I25" s="44"/>
      <c r="J25" s="48">
        <f t="shared" si="1"/>
        <v>0</v>
      </c>
      <c r="K25" s="44"/>
      <c r="L25" s="44"/>
      <c r="M25" s="5"/>
      <c r="N25" s="5"/>
      <c r="O25" s="5"/>
      <c r="P25" s="5"/>
    </row>
    <row r="26" spans="1:16" ht="38.25">
      <c r="A26" s="45">
        <v>16</v>
      </c>
      <c r="B26" s="46" t="s">
        <v>164</v>
      </c>
      <c r="C26" s="41" t="s">
        <v>130</v>
      </c>
      <c r="D26" s="44"/>
      <c r="E26" s="41" t="s">
        <v>77</v>
      </c>
      <c r="F26" s="41">
        <v>1</v>
      </c>
      <c r="G26" s="47"/>
      <c r="H26" s="48">
        <f t="shared" si="0"/>
        <v>0</v>
      </c>
      <c r="I26" s="44"/>
      <c r="J26" s="48">
        <f t="shared" si="1"/>
        <v>0</v>
      </c>
      <c r="K26" s="44"/>
      <c r="L26" s="44"/>
      <c r="M26" s="5"/>
      <c r="N26" s="5"/>
      <c r="O26" s="5"/>
      <c r="P26" s="5"/>
    </row>
    <row r="27" spans="1:16" ht="38.25">
      <c r="A27" s="45">
        <v>17</v>
      </c>
      <c r="B27" s="46" t="s">
        <v>164</v>
      </c>
      <c r="C27" s="41" t="s">
        <v>131</v>
      </c>
      <c r="D27" s="44"/>
      <c r="E27" s="41" t="s">
        <v>77</v>
      </c>
      <c r="F27" s="41">
        <v>1</v>
      </c>
      <c r="G27" s="47"/>
      <c r="H27" s="48">
        <f t="shared" si="0"/>
        <v>0</v>
      </c>
      <c r="I27" s="44"/>
      <c r="J27" s="48">
        <f t="shared" si="1"/>
        <v>0</v>
      </c>
      <c r="K27" s="44"/>
      <c r="L27" s="44"/>
      <c r="M27" s="5"/>
      <c r="N27" s="5"/>
      <c r="O27" s="5"/>
      <c r="P27" s="5"/>
    </row>
    <row r="28" spans="1:16" ht="38.25">
      <c r="A28" s="45">
        <v>18</v>
      </c>
      <c r="B28" s="46" t="s">
        <v>164</v>
      </c>
      <c r="C28" s="41" t="s">
        <v>132</v>
      </c>
      <c r="D28" s="44"/>
      <c r="E28" s="41" t="s">
        <v>77</v>
      </c>
      <c r="F28" s="41">
        <v>1</v>
      </c>
      <c r="G28" s="47"/>
      <c r="H28" s="48">
        <f t="shared" si="0"/>
        <v>0</v>
      </c>
      <c r="I28" s="44"/>
      <c r="J28" s="48">
        <f t="shared" si="1"/>
        <v>0</v>
      </c>
      <c r="K28" s="44"/>
      <c r="L28" s="44"/>
      <c r="M28" s="5"/>
      <c r="N28" s="5"/>
      <c r="O28" s="5"/>
      <c r="P28" s="5"/>
    </row>
    <row r="29" spans="1:16" ht="38.25">
      <c r="A29" s="45">
        <v>19</v>
      </c>
      <c r="B29" s="46" t="s">
        <v>164</v>
      </c>
      <c r="C29" s="41" t="s">
        <v>133</v>
      </c>
      <c r="D29" s="44"/>
      <c r="E29" s="41" t="s">
        <v>77</v>
      </c>
      <c r="F29" s="41">
        <v>1</v>
      </c>
      <c r="G29" s="47"/>
      <c r="H29" s="48">
        <f t="shared" si="0"/>
        <v>0</v>
      </c>
      <c r="I29" s="44"/>
      <c r="J29" s="48">
        <f t="shared" si="1"/>
        <v>0</v>
      </c>
      <c r="K29" s="44"/>
      <c r="L29" s="44"/>
      <c r="M29" s="5"/>
      <c r="N29" s="5"/>
      <c r="O29" s="5"/>
      <c r="P29" s="5"/>
    </row>
    <row r="30" spans="1:16" ht="38.25">
      <c r="A30" s="45">
        <v>20</v>
      </c>
      <c r="B30" s="46" t="s">
        <v>166</v>
      </c>
      <c r="C30" s="41" t="s">
        <v>134</v>
      </c>
      <c r="D30" s="44"/>
      <c r="E30" s="41" t="s">
        <v>77</v>
      </c>
      <c r="F30" s="41">
        <v>3</v>
      </c>
      <c r="G30" s="47"/>
      <c r="H30" s="48">
        <f t="shared" si="0"/>
        <v>0</v>
      </c>
      <c r="I30" s="44"/>
      <c r="J30" s="48">
        <f t="shared" si="1"/>
        <v>0</v>
      </c>
      <c r="K30" s="44"/>
      <c r="L30" s="44"/>
      <c r="M30" s="5"/>
      <c r="N30" s="5"/>
      <c r="O30" s="5"/>
      <c r="P30" s="5"/>
    </row>
    <row r="31" spans="1:16" ht="38.25">
      <c r="A31" s="45">
        <v>21</v>
      </c>
      <c r="B31" s="46" t="s">
        <v>164</v>
      </c>
      <c r="C31" s="41" t="s">
        <v>135</v>
      </c>
      <c r="D31" s="44"/>
      <c r="E31" s="41" t="s">
        <v>77</v>
      </c>
      <c r="F31" s="41">
        <v>1</v>
      </c>
      <c r="G31" s="47"/>
      <c r="H31" s="48">
        <f t="shared" si="0"/>
        <v>0</v>
      </c>
      <c r="I31" s="44"/>
      <c r="J31" s="48">
        <f t="shared" si="1"/>
        <v>0</v>
      </c>
      <c r="K31" s="44"/>
      <c r="L31" s="44"/>
      <c r="M31" s="5"/>
      <c r="N31" s="5"/>
      <c r="O31" s="5"/>
      <c r="P31" s="5"/>
    </row>
    <row r="32" spans="1:16" ht="38.25">
      <c r="A32" s="45">
        <v>22</v>
      </c>
      <c r="B32" s="46" t="s">
        <v>164</v>
      </c>
      <c r="C32" s="41" t="s">
        <v>136</v>
      </c>
      <c r="D32" s="44"/>
      <c r="E32" s="41" t="s">
        <v>77</v>
      </c>
      <c r="F32" s="41">
        <v>8</v>
      </c>
      <c r="G32" s="47"/>
      <c r="H32" s="48">
        <f t="shared" si="0"/>
        <v>0</v>
      </c>
      <c r="I32" s="44"/>
      <c r="J32" s="48">
        <f t="shared" si="1"/>
        <v>0</v>
      </c>
      <c r="K32" s="44"/>
      <c r="L32" s="44"/>
      <c r="M32" s="5"/>
      <c r="N32" s="5"/>
      <c r="O32" s="5"/>
      <c r="P32" s="5"/>
    </row>
    <row r="33" spans="1:16" ht="38.25">
      <c r="A33" s="45">
        <v>23</v>
      </c>
      <c r="B33" s="46" t="s">
        <v>164</v>
      </c>
      <c r="C33" s="41" t="s">
        <v>137</v>
      </c>
      <c r="D33" s="44"/>
      <c r="E33" s="41" t="s">
        <v>77</v>
      </c>
      <c r="F33" s="41">
        <v>2</v>
      </c>
      <c r="G33" s="47"/>
      <c r="H33" s="48">
        <f t="shared" si="0"/>
        <v>0</v>
      </c>
      <c r="I33" s="44"/>
      <c r="J33" s="48">
        <f t="shared" si="1"/>
        <v>0</v>
      </c>
      <c r="K33" s="44"/>
      <c r="L33" s="44"/>
      <c r="M33" s="5"/>
      <c r="N33" s="5"/>
      <c r="O33" s="5"/>
      <c r="P33" s="5"/>
    </row>
    <row r="34" spans="1:16" ht="38.25">
      <c r="A34" s="45">
        <v>24</v>
      </c>
      <c r="B34" s="46" t="s">
        <v>164</v>
      </c>
      <c r="C34" s="41" t="s">
        <v>138</v>
      </c>
      <c r="D34" s="44"/>
      <c r="E34" s="41" t="s">
        <v>95</v>
      </c>
      <c r="F34" s="41">
        <v>1</v>
      </c>
      <c r="G34" s="47"/>
      <c r="H34" s="48">
        <f t="shared" si="0"/>
        <v>0</v>
      </c>
      <c r="I34" s="44"/>
      <c r="J34" s="48">
        <f t="shared" si="1"/>
        <v>0</v>
      </c>
      <c r="K34" s="44"/>
      <c r="L34" s="44"/>
      <c r="M34" s="5"/>
      <c r="N34" s="5"/>
      <c r="O34" s="5"/>
      <c r="P34" s="5"/>
    </row>
    <row r="35" spans="2:16" ht="12.75">
      <c r="B35" s="3"/>
      <c r="C35" s="5"/>
      <c r="D35" s="5"/>
      <c r="E35" s="5"/>
      <c r="F35" s="5"/>
      <c r="G35" s="5"/>
      <c r="H35" s="49">
        <f>ROUND(SUM(H11:H34),2)</f>
        <v>0</v>
      </c>
      <c r="I35" s="5"/>
      <c r="J35" s="49">
        <f>ROUND(SUM(J11:J34),2)</f>
        <v>0</v>
      </c>
      <c r="K35" s="5"/>
      <c r="L35" s="5"/>
      <c r="M35" s="5"/>
      <c r="N35" s="5"/>
      <c r="O35" s="5"/>
      <c r="P35" s="5"/>
    </row>
    <row r="36" spans="2:16" ht="12.75">
      <c r="B36" s="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1" ht="12.75">
      <c r="A37" s="95" t="s">
        <v>13</v>
      </c>
      <c r="B37" s="96"/>
      <c r="C37" s="115">
        <f>J35</f>
        <v>0</v>
      </c>
      <c r="D37" s="116"/>
      <c r="E37" s="117"/>
      <c r="F37" s="113" t="s">
        <v>25</v>
      </c>
      <c r="G37" s="114"/>
      <c r="H37" s="107"/>
      <c r="I37" s="118">
        <f>J35-H35</f>
        <v>0</v>
      </c>
      <c r="J37" s="119"/>
      <c r="K37" s="120"/>
    </row>
    <row r="38" spans="1:11" ht="12.75">
      <c r="A38" s="95" t="s">
        <v>28</v>
      </c>
      <c r="B38" s="107"/>
      <c r="C38" s="108"/>
      <c r="D38" s="109"/>
      <c r="E38" s="109"/>
      <c r="F38" s="109"/>
      <c r="G38" s="109"/>
      <c r="H38" s="109"/>
      <c r="I38" s="109"/>
      <c r="J38" s="109"/>
      <c r="K38" s="99"/>
    </row>
    <row r="39" spans="1:2" ht="12.75">
      <c r="A39" s="7"/>
      <c r="B39" s="10"/>
    </row>
    <row r="40" spans="1:11" ht="12.75">
      <c r="A40" s="95" t="s">
        <v>3</v>
      </c>
      <c r="B40" s="96"/>
      <c r="C40" s="97"/>
      <c r="D40" s="98"/>
      <c r="E40" s="98"/>
      <c r="F40" s="98"/>
      <c r="G40" s="98"/>
      <c r="H40" s="98"/>
      <c r="I40" s="98"/>
      <c r="J40" s="98"/>
      <c r="K40" s="99"/>
    </row>
    <row r="41" spans="1:11" ht="12.75">
      <c r="A41" s="7"/>
      <c r="B41" s="10"/>
      <c r="K41" s="15"/>
    </row>
    <row r="42" spans="1:11" ht="12.75">
      <c r="A42" s="95" t="s">
        <v>4</v>
      </c>
      <c r="B42" s="96"/>
      <c r="C42" s="97"/>
      <c r="D42" s="98"/>
      <c r="E42" s="98"/>
      <c r="F42" s="98"/>
      <c r="G42" s="98"/>
      <c r="H42" s="98"/>
      <c r="I42" s="98"/>
      <c r="J42" s="98"/>
      <c r="K42" s="99"/>
    </row>
    <row r="43" spans="1:11" ht="12.75">
      <c r="A43" s="6"/>
      <c r="B43" s="10"/>
      <c r="C43" s="19"/>
      <c r="D43" s="10"/>
      <c r="E43" s="10"/>
      <c r="F43" s="10"/>
      <c r="G43" s="10"/>
      <c r="H43" s="10"/>
      <c r="I43" s="10"/>
      <c r="J43" s="10"/>
      <c r="K43" s="10"/>
    </row>
    <row r="44" spans="1:3" ht="12.75">
      <c r="A44" s="7"/>
      <c r="B44" s="7"/>
      <c r="C44" s="20"/>
    </row>
    <row r="45" spans="11:12" ht="12.75">
      <c r="K45" s="4"/>
      <c r="L45" s="4"/>
    </row>
    <row r="46" spans="11:12" ht="12.75">
      <c r="K46" s="4"/>
      <c r="L46" s="4"/>
    </row>
    <row r="47" spans="9:12" ht="12.75">
      <c r="I47" s="17"/>
      <c r="J47" s="17"/>
      <c r="K47" s="18"/>
      <c r="L47" s="16"/>
    </row>
    <row r="48" spans="9:11" ht="12.75">
      <c r="I48" s="94" t="s">
        <v>14</v>
      </c>
      <c r="J48" s="94"/>
      <c r="K48" s="94"/>
    </row>
  </sheetData>
  <sheetProtection/>
  <mergeCells count="14">
    <mergeCell ref="A42:B42"/>
    <mergeCell ref="C42:K42"/>
    <mergeCell ref="I48:K48"/>
    <mergeCell ref="A38:B38"/>
    <mergeCell ref="C38:K38"/>
    <mergeCell ref="A40:B40"/>
    <mergeCell ref="C40:K40"/>
    <mergeCell ref="A4:B4"/>
    <mergeCell ref="C4:K4"/>
    <mergeCell ref="B6:L6"/>
    <mergeCell ref="A37:B37"/>
    <mergeCell ref="C37:E37"/>
    <mergeCell ref="F37:H37"/>
    <mergeCell ref="I37:K37"/>
  </mergeCells>
  <printOptions/>
  <pageMargins left="0.7874015748031497" right="0.7874015748031497" top="0.984251968503937" bottom="0.984251968503937" header="0.5118110236220472" footer="0.5118110236220472"/>
  <pageSetup fitToHeight="3" fitToWidth="1" horizontalDpi="600" verticalDpi="600" orientation="landscape" paperSize="9" scale="76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8"/>
  <sheetViews>
    <sheetView tabSelected="1" zoomScalePageLayoutView="0" workbookViewId="0" topLeftCell="A1">
      <selection activeCell="C26" sqref="C26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47.00390625" style="0" customWidth="1"/>
    <col min="4" max="4" width="22.125" style="0" customWidth="1"/>
    <col min="5" max="5" width="12.75390625" style="0" customWidth="1"/>
    <col min="6" max="6" width="9.25390625" style="0" customWidth="1"/>
    <col min="7" max="7" width="9.375" style="0" customWidth="1"/>
    <col min="9" max="9" width="11.875" style="0" customWidth="1"/>
    <col min="10" max="10" width="13.125" style="0" customWidth="1"/>
    <col min="11" max="11" width="14.625" style="0" customWidth="1"/>
    <col min="12" max="12" width="16.375" style="0" customWidth="1"/>
    <col min="13" max="13" width="14.00390625" style="0" customWidth="1"/>
  </cols>
  <sheetData>
    <row r="1" ht="12.75"/>
    <row r="2" spans="2:13" ht="12.75">
      <c r="B2" s="6" t="s">
        <v>1</v>
      </c>
      <c r="C2" s="33">
        <v>1</v>
      </c>
      <c r="D2" s="51"/>
      <c r="E2" s="10"/>
      <c r="F2" s="10"/>
      <c r="G2" s="10"/>
      <c r="H2" s="10"/>
      <c r="I2" s="10"/>
      <c r="J2" s="10"/>
      <c r="K2" s="10"/>
      <c r="L2" s="10"/>
      <c r="M2" s="10"/>
    </row>
    <row r="3" spans="1:13" ht="12.75">
      <c r="A3" s="6"/>
      <c r="B3" s="8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</row>
    <row r="4" spans="1:17" ht="37.5" customHeight="1">
      <c r="A4" s="100" t="s">
        <v>2</v>
      </c>
      <c r="B4" s="101"/>
      <c r="C4" s="104" t="s">
        <v>139</v>
      </c>
      <c r="D4" s="105"/>
      <c r="E4" s="105"/>
      <c r="F4" s="105"/>
      <c r="G4" s="105"/>
      <c r="H4" s="105"/>
      <c r="I4" s="105"/>
      <c r="J4" s="105"/>
      <c r="K4" s="105"/>
      <c r="L4" s="106"/>
      <c r="M4" s="11"/>
      <c r="N4" s="5"/>
      <c r="O4" s="5"/>
      <c r="P4" s="5"/>
      <c r="Q4" s="5"/>
    </row>
    <row r="5" spans="1:17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5"/>
      <c r="O5" s="5"/>
      <c r="P5" s="5"/>
      <c r="Q5" s="5"/>
    </row>
    <row r="6" spans="1:17" ht="12.75">
      <c r="A6" s="6"/>
      <c r="B6" s="102" t="s">
        <v>15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5"/>
      <c r="O6" s="5"/>
      <c r="P6" s="5"/>
      <c r="Q6" s="5"/>
    </row>
    <row r="7" spans="2:17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39" t="s">
        <v>36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2:17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25.5">
      <c r="A10" s="61" t="s">
        <v>37</v>
      </c>
      <c r="B10" s="61" t="s">
        <v>38</v>
      </c>
      <c r="C10" s="42" t="s">
        <v>39</v>
      </c>
      <c r="D10" s="42" t="s">
        <v>66</v>
      </c>
      <c r="E10" s="42" t="s">
        <v>40</v>
      </c>
      <c r="F10" s="42" t="s">
        <v>41</v>
      </c>
      <c r="G10" s="42" t="s">
        <v>42</v>
      </c>
      <c r="H10" s="42" t="s">
        <v>43</v>
      </c>
      <c r="I10" s="42" t="s">
        <v>44</v>
      </c>
      <c r="J10" s="42" t="s">
        <v>45</v>
      </c>
      <c r="K10" s="42" t="s">
        <v>46</v>
      </c>
      <c r="L10" s="42" t="s">
        <v>47</v>
      </c>
      <c r="M10" s="5"/>
      <c r="N10" s="5"/>
      <c r="O10" s="5"/>
      <c r="P10" s="5"/>
      <c r="Q10" s="5"/>
    </row>
    <row r="11" spans="1:17" ht="63.75">
      <c r="A11" s="45">
        <v>1</v>
      </c>
      <c r="B11" s="46" t="s">
        <v>48</v>
      </c>
      <c r="C11" s="41" t="s">
        <v>49</v>
      </c>
      <c r="D11" s="44"/>
      <c r="E11" s="41" t="s">
        <v>50</v>
      </c>
      <c r="F11" s="41">
        <v>4000</v>
      </c>
      <c r="G11" s="47"/>
      <c r="H11" s="41">
        <f>ROUND(F11*ROUND(G11,2),2)</f>
        <v>0</v>
      </c>
      <c r="I11" s="44"/>
      <c r="J11" s="48">
        <f>ROUND(H11*(1+ROUND(I11,2)/100),2)</f>
        <v>0</v>
      </c>
      <c r="K11" s="44"/>
      <c r="L11" s="44"/>
      <c r="M11" s="5"/>
      <c r="N11" s="5"/>
      <c r="O11" s="5"/>
      <c r="P11" s="5"/>
      <c r="Q11" s="5"/>
    </row>
    <row r="12" spans="1:17" ht="25.5">
      <c r="A12" s="45">
        <v>2</v>
      </c>
      <c r="B12" s="46" t="s">
        <v>51</v>
      </c>
      <c r="C12" s="41" t="s">
        <v>52</v>
      </c>
      <c r="D12" s="44"/>
      <c r="E12" s="41" t="s">
        <v>53</v>
      </c>
      <c r="F12" s="41">
        <v>4</v>
      </c>
      <c r="G12" s="47"/>
      <c r="H12" s="41">
        <f>ROUND(F12*ROUND(G12,2),2)</f>
        <v>0</v>
      </c>
      <c r="I12" s="44"/>
      <c r="J12" s="48">
        <f>ROUND(H12*(1+ROUND(I12,2)/100),2)</f>
        <v>0</v>
      </c>
      <c r="K12" s="44"/>
      <c r="L12" s="44"/>
      <c r="M12" s="5"/>
      <c r="N12" s="5"/>
      <c r="O12" s="5"/>
      <c r="P12" s="5"/>
      <c r="Q12" s="5"/>
    </row>
    <row r="13" spans="1:17" ht="38.25">
      <c r="A13" s="121">
        <v>3</v>
      </c>
      <c r="B13" s="122" t="s">
        <v>145</v>
      </c>
      <c r="C13" s="123" t="s">
        <v>54</v>
      </c>
      <c r="D13" s="124"/>
      <c r="E13" s="123" t="s">
        <v>53</v>
      </c>
      <c r="F13" s="123">
        <v>2</v>
      </c>
      <c r="G13" s="125"/>
      <c r="H13" s="123">
        <f>ROUND(F13*ROUND(G13,2),2)</f>
        <v>0</v>
      </c>
      <c r="I13" s="124"/>
      <c r="J13" s="126">
        <f>ROUND(H13*(1+ROUND(I13,2)/100),2)</f>
        <v>0</v>
      </c>
      <c r="K13" s="124"/>
      <c r="L13" s="124"/>
      <c r="M13" s="5"/>
      <c r="N13" s="5"/>
      <c r="O13" s="5"/>
      <c r="P13" s="5"/>
      <c r="Q13" s="5"/>
    </row>
    <row r="14" spans="1:17" ht="51">
      <c r="A14" s="45">
        <v>4</v>
      </c>
      <c r="B14" s="46" t="s">
        <v>55</v>
      </c>
      <c r="C14" s="41" t="s">
        <v>56</v>
      </c>
      <c r="D14" s="44"/>
      <c r="E14" s="41" t="s">
        <v>53</v>
      </c>
      <c r="F14" s="41">
        <v>1</v>
      </c>
      <c r="G14" s="47"/>
      <c r="H14" s="41">
        <f>ROUND(F14*ROUND(G14,2),2)</f>
        <v>0</v>
      </c>
      <c r="I14" s="44"/>
      <c r="J14" s="48">
        <f>ROUND(H14*(1+ROUND(I14,2)/100),2)</f>
        <v>0</v>
      </c>
      <c r="K14" s="44"/>
      <c r="L14" s="44"/>
      <c r="M14" s="5"/>
      <c r="N14" s="5"/>
      <c r="O14" s="5"/>
      <c r="P14" s="5"/>
      <c r="Q14" s="5"/>
    </row>
    <row r="15" spans="2:17" ht="12.75">
      <c r="B15" s="3"/>
      <c r="C15" s="5"/>
      <c r="D15" s="5"/>
      <c r="E15" s="5"/>
      <c r="F15" s="5"/>
      <c r="G15" s="5"/>
      <c r="H15" s="49">
        <f>ROUND(SUM(H11:H14),2)</f>
        <v>0</v>
      </c>
      <c r="I15" s="5"/>
      <c r="J15" s="49">
        <f>ROUND(SUM(J11:J14),2)</f>
        <v>0</v>
      </c>
      <c r="K15" s="5"/>
      <c r="L15" s="5"/>
      <c r="M15" s="5"/>
      <c r="N15" s="5"/>
      <c r="O15" s="5"/>
      <c r="P15" s="5"/>
      <c r="Q15" s="5"/>
    </row>
    <row r="16" spans="2:17" ht="12.75">
      <c r="B16" s="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2" ht="12.75">
      <c r="A17" s="95" t="s">
        <v>13</v>
      </c>
      <c r="B17" s="96"/>
      <c r="C17" s="110">
        <f>J15</f>
        <v>0</v>
      </c>
      <c r="D17" s="111"/>
      <c r="E17" s="111"/>
      <c r="F17" s="112"/>
      <c r="G17" s="113" t="s">
        <v>25</v>
      </c>
      <c r="H17" s="114"/>
      <c r="I17" s="107"/>
      <c r="J17" s="91">
        <f>J15-H15</f>
        <v>0</v>
      </c>
      <c r="K17" s="92"/>
      <c r="L17" s="93"/>
    </row>
    <row r="18" spans="1:12" ht="12.75">
      <c r="A18" s="95" t="s">
        <v>28</v>
      </c>
      <c r="B18" s="107"/>
      <c r="C18" s="108"/>
      <c r="D18" s="109"/>
      <c r="E18" s="109"/>
      <c r="F18" s="109"/>
      <c r="G18" s="109"/>
      <c r="H18" s="109"/>
      <c r="I18" s="109"/>
      <c r="J18" s="109"/>
      <c r="K18" s="109"/>
      <c r="L18" s="99"/>
    </row>
    <row r="19" spans="1:2" ht="12.75">
      <c r="A19" s="7"/>
      <c r="B19" s="10"/>
    </row>
    <row r="20" spans="1:12" ht="12.75">
      <c r="A20" s="95" t="s">
        <v>3</v>
      </c>
      <c r="B20" s="96"/>
      <c r="C20" s="97"/>
      <c r="D20" s="98"/>
      <c r="E20" s="98"/>
      <c r="F20" s="98"/>
      <c r="G20" s="98"/>
      <c r="H20" s="98"/>
      <c r="I20" s="98"/>
      <c r="J20" s="98"/>
      <c r="K20" s="98"/>
      <c r="L20" s="99"/>
    </row>
    <row r="21" spans="1:12" ht="12.75">
      <c r="A21" s="7"/>
      <c r="B21" s="10"/>
      <c r="L21" s="15"/>
    </row>
    <row r="22" spans="1:12" ht="12.75">
      <c r="A22" s="95" t="s">
        <v>4</v>
      </c>
      <c r="B22" s="96"/>
      <c r="C22" s="97"/>
      <c r="D22" s="98"/>
      <c r="E22" s="98"/>
      <c r="F22" s="98"/>
      <c r="G22" s="98"/>
      <c r="H22" s="98"/>
      <c r="I22" s="98"/>
      <c r="J22" s="98"/>
      <c r="K22" s="98"/>
      <c r="L22" s="99"/>
    </row>
    <row r="23" spans="1:12" ht="12.75">
      <c r="A23" s="6"/>
      <c r="B23" s="10"/>
      <c r="C23" s="19"/>
      <c r="D23" s="19"/>
      <c r="E23" s="10"/>
      <c r="F23" s="10"/>
      <c r="G23" s="10"/>
      <c r="H23" s="10"/>
      <c r="I23" s="10"/>
      <c r="J23" s="10"/>
      <c r="K23" s="10"/>
      <c r="L23" s="10"/>
    </row>
    <row r="24" spans="1:4" ht="12.75">
      <c r="A24" s="7"/>
      <c r="B24" s="7"/>
      <c r="C24" s="20"/>
      <c r="D24" s="20"/>
    </row>
    <row r="25" spans="12:13" ht="12.75">
      <c r="L25" s="4"/>
      <c r="M25" s="4"/>
    </row>
    <row r="26" spans="12:13" ht="12.75">
      <c r="L26" s="4"/>
      <c r="M26" s="4"/>
    </row>
    <row r="27" spans="10:13" ht="12.75">
      <c r="J27" s="17"/>
      <c r="K27" s="17"/>
      <c r="L27" s="18"/>
      <c r="M27" s="16"/>
    </row>
    <row r="28" spans="10:12" ht="12.75">
      <c r="J28" s="94" t="s">
        <v>14</v>
      </c>
      <c r="K28" s="94"/>
      <c r="L28" s="94"/>
    </row>
  </sheetData>
  <sheetProtection/>
  <mergeCells count="14">
    <mergeCell ref="C20:L20"/>
    <mergeCell ref="A17:B17"/>
    <mergeCell ref="C17:F17"/>
    <mergeCell ref="G17:I17"/>
    <mergeCell ref="J17:L17"/>
    <mergeCell ref="J28:L28"/>
    <mergeCell ref="A22:B22"/>
    <mergeCell ref="C22:L22"/>
    <mergeCell ref="A4:B4"/>
    <mergeCell ref="B6:M6"/>
    <mergeCell ref="C4:L4"/>
    <mergeCell ref="A18:B18"/>
    <mergeCell ref="A20:B20"/>
    <mergeCell ref="C18:L1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3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8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27.625" style="0" customWidth="1"/>
    <col min="4" max="4" width="22.125" style="0" customWidth="1"/>
    <col min="5" max="5" width="10.00390625" style="0" customWidth="1"/>
    <col min="6" max="6" width="9.25390625" style="0" customWidth="1"/>
    <col min="7" max="7" width="7.375" style="0" customWidth="1"/>
    <col min="9" max="9" width="11.875" style="0" customWidth="1"/>
    <col min="10" max="10" width="13.125" style="0" customWidth="1"/>
    <col min="11" max="11" width="14.625" style="0" customWidth="1"/>
    <col min="12" max="12" width="16.375" style="0" customWidth="1"/>
    <col min="13" max="13" width="14.00390625" style="0" customWidth="1"/>
  </cols>
  <sheetData>
    <row r="1" ht="12.75"/>
    <row r="2" spans="2:13" ht="12.75">
      <c r="B2" s="6" t="s">
        <v>1</v>
      </c>
      <c r="C2" s="33">
        <v>2</v>
      </c>
      <c r="D2" s="51"/>
      <c r="E2" s="10"/>
      <c r="F2" s="10"/>
      <c r="G2" s="10"/>
      <c r="H2" s="10"/>
      <c r="I2" s="10"/>
      <c r="J2" s="10"/>
      <c r="K2" s="10"/>
      <c r="L2" s="10"/>
      <c r="M2" s="10"/>
    </row>
    <row r="3" spans="1:13" ht="12.75">
      <c r="A3" s="6"/>
      <c r="B3" s="8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</row>
    <row r="4" spans="1:17" ht="37.5" customHeight="1">
      <c r="A4" s="100" t="s">
        <v>2</v>
      </c>
      <c r="B4" s="101"/>
      <c r="C4" s="104" t="s">
        <v>140</v>
      </c>
      <c r="D4" s="105"/>
      <c r="E4" s="105"/>
      <c r="F4" s="105"/>
      <c r="G4" s="105"/>
      <c r="H4" s="105"/>
      <c r="I4" s="105"/>
      <c r="J4" s="105"/>
      <c r="K4" s="105"/>
      <c r="L4" s="106"/>
      <c r="M4" s="11"/>
      <c r="N4" s="5"/>
      <c r="O4" s="5"/>
      <c r="P4" s="5"/>
      <c r="Q4" s="5"/>
    </row>
    <row r="5" spans="1:17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5"/>
      <c r="O5" s="5"/>
      <c r="P5" s="5"/>
      <c r="Q5" s="5"/>
    </row>
    <row r="6" spans="1:17" ht="12.75">
      <c r="A6" s="6"/>
      <c r="B6" s="102" t="s">
        <v>15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5"/>
      <c r="O6" s="5"/>
      <c r="P6" s="5"/>
      <c r="Q6" s="5"/>
    </row>
    <row r="7" spans="2:17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39" t="s">
        <v>36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2:17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25.5">
      <c r="A10" s="40" t="s">
        <v>37</v>
      </c>
      <c r="B10" s="40" t="s">
        <v>38</v>
      </c>
      <c r="C10" s="42" t="s">
        <v>39</v>
      </c>
      <c r="D10" s="42" t="s">
        <v>66</v>
      </c>
      <c r="E10" s="42" t="s">
        <v>40</v>
      </c>
      <c r="F10" s="42" t="s">
        <v>41</v>
      </c>
      <c r="G10" s="42" t="s">
        <v>42</v>
      </c>
      <c r="H10" s="42" t="s">
        <v>43</v>
      </c>
      <c r="I10" s="42" t="s">
        <v>44</v>
      </c>
      <c r="J10" s="42" t="s">
        <v>45</v>
      </c>
      <c r="K10" s="42" t="s">
        <v>46</v>
      </c>
      <c r="L10" s="42" t="s">
        <v>47</v>
      </c>
      <c r="M10" s="5"/>
      <c r="N10" s="5"/>
      <c r="O10" s="5"/>
      <c r="P10" s="5"/>
      <c r="Q10" s="5"/>
    </row>
    <row r="11" spans="1:17" ht="38.25">
      <c r="A11" s="45">
        <v>1</v>
      </c>
      <c r="B11" s="43" t="s">
        <v>57</v>
      </c>
      <c r="C11" s="41" t="s">
        <v>58</v>
      </c>
      <c r="D11" s="44"/>
      <c r="E11" s="41" t="s">
        <v>50</v>
      </c>
      <c r="F11" s="41">
        <v>200</v>
      </c>
      <c r="G11" s="47"/>
      <c r="H11" s="48">
        <f>ROUND(F11*ROUND(G11,2),2)</f>
        <v>0</v>
      </c>
      <c r="I11" s="44"/>
      <c r="J11" s="48">
        <f>ROUND(H11*(1+ROUND(I11,2)/100),2)</f>
        <v>0</v>
      </c>
      <c r="K11" s="44"/>
      <c r="L11" s="44"/>
      <c r="M11" s="5"/>
      <c r="N11" s="5"/>
      <c r="O11" s="5"/>
      <c r="P11" s="5"/>
      <c r="Q11" s="5"/>
    </row>
    <row r="12" spans="1:17" ht="38.25">
      <c r="A12" s="45">
        <v>2</v>
      </c>
      <c r="B12" s="43" t="s">
        <v>57</v>
      </c>
      <c r="C12" s="41" t="s">
        <v>59</v>
      </c>
      <c r="D12" s="44"/>
      <c r="E12" s="41" t="s">
        <v>50</v>
      </c>
      <c r="F12" s="41">
        <v>200</v>
      </c>
      <c r="G12" s="47"/>
      <c r="H12" s="48">
        <f>ROUND(F12*ROUND(G12,2),2)</f>
        <v>0</v>
      </c>
      <c r="I12" s="44"/>
      <c r="J12" s="48">
        <f>ROUND(H12*(1+ROUND(I12,2)/100),2)</f>
        <v>0</v>
      </c>
      <c r="K12" s="44"/>
      <c r="L12" s="44"/>
      <c r="M12" s="5"/>
      <c r="N12" s="5"/>
      <c r="O12" s="5"/>
      <c r="P12" s="5"/>
      <c r="Q12" s="5"/>
    </row>
    <row r="13" spans="1:17" ht="25.5">
      <c r="A13" s="45">
        <v>3</v>
      </c>
      <c r="B13" s="43" t="s">
        <v>57</v>
      </c>
      <c r="C13" s="41" t="s">
        <v>60</v>
      </c>
      <c r="D13" s="44"/>
      <c r="E13" s="41" t="s">
        <v>50</v>
      </c>
      <c r="F13" s="41">
        <v>200</v>
      </c>
      <c r="G13" s="47"/>
      <c r="H13" s="48">
        <f>ROUND(F13*ROUND(G13,2),2)</f>
        <v>0</v>
      </c>
      <c r="I13" s="44"/>
      <c r="J13" s="48">
        <f>ROUND(H13*(1+ROUND(I13,2)/100),2)</f>
        <v>0</v>
      </c>
      <c r="K13" s="44"/>
      <c r="L13" s="44"/>
      <c r="M13" s="5"/>
      <c r="N13" s="5"/>
      <c r="O13" s="5"/>
      <c r="P13" s="5"/>
      <c r="Q13" s="5"/>
    </row>
    <row r="14" spans="1:17" ht="38.25">
      <c r="A14" s="45">
        <v>4</v>
      </c>
      <c r="B14" s="43" t="s">
        <v>57</v>
      </c>
      <c r="C14" s="41" t="s">
        <v>61</v>
      </c>
      <c r="D14" s="44"/>
      <c r="E14" s="41" t="s">
        <v>50</v>
      </c>
      <c r="F14" s="41">
        <v>200</v>
      </c>
      <c r="G14" s="47"/>
      <c r="H14" s="48">
        <f>ROUND(F14*ROUND(G14,2),2)</f>
        <v>0</v>
      </c>
      <c r="I14" s="44"/>
      <c r="J14" s="48">
        <f>ROUND(H14*(1+ROUND(I14,2)/100),2)</f>
        <v>0</v>
      </c>
      <c r="K14" s="44"/>
      <c r="L14" s="44"/>
      <c r="M14" s="5"/>
      <c r="N14" s="5"/>
      <c r="O14" s="5"/>
      <c r="P14" s="5"/>
      <c r="Q14" s="5"/>
    </row>
    <row r="15" spans="2:17" ht="12.75">
      <c r="B15" s="3"/>
      <c r="C15" s="5"/>
      <c r="D15" s="5"/>
      <c r="E15" s="5"/>
      <c r="F15" s="5"/>
      <c r="G15" s="5"/>
      <c r="H15" s="49">
        <f>SUM(H11:H14)</f>
        <v>0</v>
      </c>
      <c r="I15" s="5"/>
      <c r="J15" s="49">
        <f>SUM(J11:J14)</f>
        <v>0</v>
      </c>
      <c r="K15" s="5"/>
      <c r="L15" s="5"/>
      <c r="M15" s="5"/>
      <c r="N15" s="5"/>
      <c r="O15" s="5"/>
      <c r="P15" s="5"/>
      <c r="Q15" s="5"/>
    </row>
    <row r="16" spans="2:17" ht="12.75">
      <c r="B16" s="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2" ht="12.75">
      <c r="A17" s="95" t="s">
        <v>13</v>
      </c>
      <c r="B17" s="96"/>
      <c r="C17" s="115">
        <f>J15</f>
        <v>0</v>
      </c>
      <c r="D17" s="116"/>
      <c r="E17" s="116"/>
      <c r="F17" s="117"/>
      <c r="G17" s="113" t="s">
        <v>25</v>
      </c>
      <c r="H17" s="114"/>
      <c r="I17" s="107"/>
      <c r="J17" s="118">
        <f>J15-H15</f>
        <v>0</v>
      </c>
      <c r="K17" s="119"/>
      <c r="L17" s="120"/>
    </row>
    <row r="18" spans="1:12" ht="12.75">
      <c r="A18" s="95" t="s">
        <v>28</v>
      </c>
      <c r="B18" s="107"/>
      <c r="C18" s="108"/>
      <c r="D18" s="109"/>
      <c r="E18" s="109"/>
      <c r="F18" s="109"/>
      <c r="G18" s="109"/>
      <c r="H18" s="109"/>
      <c r="I18" s="109"/>
      <c r="J18" s="109"/>
      <c r="K18" s="109"/>
      <c r="L18" s="99"/>
    </row>
    <row r="19" spans="1:2" ht="12.75">
      <c r="A19" s="7"/>
      <c r="B19" s="10"/>
    </row>
    <row r="20" spans="1:12" ht="12.75">
      <c r="A20" s="95" t="s">
        <v>3</v>
      </c>
      <c r="B20" s="96"/>
      <c r="C20" s="97"/>
      <c r="D20" s="98"/>
      <c r="E20" s="98"/>
      <c r="F20" s="98"/>
      <c r="G20" s="98"/>
      <c r="H20" s="98"/>
      <c r="I20" s="98"/>
      <c r="J20" s="98"/>
      <c r="K20" s="98"/>
      <c r="L20" s="99"/>
    </row>
    <row r="21" spans="1:12" ht="12.75">
      <c r="A21" s="7"/>
      <c r="B21" s="10"/>
      <c r="L21" s="15"/>
    </row>
    <row r="22" spans="1:12" ht="12.75">
      <c r="A22" s="95" t="s">
        <v>4</v>
      </c>
      <c r="B22" s="96"/>
      <c r="C22" s="97"/>
      <c r="D22" s="98"/>
      <c r="E22" s="98"/>
      <c r="F22" s="98"/>
      <c r="G22" s="98"/>
      <c r="H22" s="98"/>
      <c r="I22" s="98"/>
      <c r="J22" s="98"/>
      <c r="K22" s="98"/>
      <c r="L22" s="99"/>
    </row>
    <row r="23" spans="1:12" ht="12.75">
      <c r="A23" s="6"/>
      <c r="B23" s="10"/>
      <c r="C23" s="19"/>
      <c r="D23" s="19"/>
      <c r="E23" s="10"/>
      <c r="F23" s="10"/>
      <c r="G23" s="10"/>
      <c r="H23" s="10"/>
      <c r="I23" s="10"/>
      <c r="J23" s="10"/>
      <c r="K23" s="10"/>
      <c r="L23" s="10"/>
    </row>
    <row r="24" spans="1:4" ht="12.75">
      <c r="A24" s="7"/>
      <c r="B24" s="7"/>
      <c r="C24" s="20"/>
      <c r="D24" s="20"/>
    </row>
    <row r="25" spans="12:13" ht="12.75">
      <c r="L25" s="4"/>
      <c r="M25" s="4"/>
    </row>
    <row r="26" spans="12:13" ht="12.75">
      <c r="L26" s="4"/>
      <c r="M26" s="4"/>
    </row>
    <row r="27" spans="10:13" ht="12.75">
      <c r="J27" s="17"/>
      <c r="K27" s="17"/>
      <c r="L27" s="18"/>
      <c r="M27" s="16"/>
    </row>
    <row r="28" spans="10:12" ht="12.75">
      <c r="J28" s="94" t="s">
        <v>14</v>
      </c>
      <c r="K28" s="94"/>
      <c r="L28" s="94"/>
    </row>
  </sheetData>
  <sheetProtection/>
  <mergeCells count="14">
    <mergeCell ref="A22:B22"/>
    <mergeCell ref="C22:L22"/>
    <mergeCell ref="J28:L28"/>
    <mergeCell ref="A18:B18"/>
    <mergeCell ref="C18:L18"/>
    <mergeCell ref="A20:B20"/>
    <mergeCell ref="C20:L20"/>
    <mergeCell ref="A4:B4"/>
    <mergeCell ref="C4:L4"/>
    <mergeCell ref="B6:M6"/>
    <mergeCell ref="A17:B17"/>
    <mergeCell ref="C17:F17"/>
    <mergeCell ref="G17:I17"/>
    <mergeCell ref="J17:L17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71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7"/>
  <sheetViews>
    <sheetView zoomScalePageLayoutView="0" workbookViewId="0" topLeftCell="A1">
      <selection activeCell="C11" sqref="C11:C13"/>
    </sheetView>
  </sheetViews>
  <sheetFormatPr defaultColWidth="9.00390625" defaultRowHeight="12.75"/>
  <cols>
    <col min="1" max="1" width="6.125" style="0" customWidth="1"/>
    <col min="2" max="2" width="22.875" style="0" customWidth="1"/>
    <col min="3" max="4" width="24.375" style="0" customWidth="1"/>
    <col min="5" max="5" width="10.25390625" style="0" customWidth="1"/>
    <col min="6" max="6" width="9.25390625" style="0" customWidth="1"/>
    <col min="7" max="7" width="10.625" style="0" customWidth="1"/>
    <col min="9" max="9" width="9.00390625" style="0" customWidth="1"/>
    <col min="10" max="10" width="13.125" style="0" customWidth="1"/>
    <col min="11" max="11" width="14.625" style="0" customWidth="1"/>
    <col min="12" max="12" width="16.375" style="0" customWidth="1"/>
    <col min="13" max="13" width="14.00390625" style="0" customWidth="1"/>
  </cols>
  <sheetData>
    <row r="1" ht="12.75"/>
    <row r="2" spans="2:13" ht="12.75">
      <c r="B2" s="6" t="s">
        <v>1</v>
      </c>
      <c r="C2" s="33">
        <v>3</v>
      </c>
      <c r="D2" s="51"/>
      <c r="E2" s="10"/>
      <c r="F2" s="10"/>
      <c r="G2" s="10"/>
      <c r="H2" s="10"/>
      <c r="I2" s="10"/>
      <c r="J2" s="10"/>
      <c r="K2" s="10"/>
      <c r="L2" s="10"/>
      <c r="M2" s="10"/>
    </row>
    <row r="3" spans="1:13" ht="12.75">
      <c r="A3" s="6"/>
      <c r="B3" s="8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</row>
    <row r="4" spans="1:17" ht="37.5" customHeight="1">
      <c r="A4" s="100" t="s">
        <v>2</v>
      </c>
      <c r="B4" s="101"/>
      <c r="C4" s="104" t="s">
        <v>62</v>
      </c>
      <c r="D4" s="105"/>
      <c r="E4" s="105"/>
      <c r="F4" s="105"/>
      <c r="G4" s="105"/>
      <c r="H4" s="105"/>
      <c r="I4" s="105"/>
      <c r="J4" s="105"/>
      <c r="K4" s="105"/>
      <c r="L4" s="106"/>
      <c r="M4" s="11"/>
      <c r="N4" s="5"/>
      <c r="O4" s="5"/>
      <c r="P4" s="5"/>
      <c r="Q4" s="5"/>
    </row>
    <row r="5" spans="1:17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5"/>
      <c r="O5" s="5"/>
      <c r="P5" s="5"/>
      <c r="Q5" s="5"/>
    </row>
    <row r="6" spans="1:17" ht="12.75">
      <c r="A6" s="6"/>
      <c r="B6" s="102" t="s">
        <v>15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5"/>
      <c r="O6" s="5"/>
      <c r="P6" s="5"/>
      <c r="Q6" s="5"/>
    </row>
    <row r="7" spans="2:17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39" t="s">
        <v>36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2:17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25.5">
      <c r="A10" s="61" t="s">
        <v>37</v>
      </c>
      <c r="B10" s="61" t="s">
        <v>38</v>
      </c>
      <c r="C10" s="42" t="s">
        <v>39</v>
      </c>
      <c r="D10" s="42" t="s">
        <v>66</v>
      </c>
      <c r="E10" s="42" t="s">
        <v>40</v>
      </c>
      <c r="F10" s="42" t="s">
        <v>41</v>
      </c>
      <c r="G10" s="42" t="s">
        <v>42</v>
      </c>
      <c r="H10" s="42" t="s">
        <v>43</v>
      </c>
      <c r="I10" s="42" t="s">
        <v>44</v>
      </c>
      <c r="J10" s="42" t="s">
        <v>45</v>
      </c>
      <c r="K10" s="42" t="s">
        <v>46</v>
      </c>
      <c r="L10" s="42" t="s">
        <v>47</v>
      </c>
      <c r="M10" s="5"/>
      <c r="N10" s="5"/>
      <c r="O10" s="5"/>
      <c r="P10" s="5"/>
      <c r="Q10" s="5"/>
    </row>
    <row r="11" spans="1:17" ht="25.5">
      <c r="A11" s="45">
        <v>1</v>
      </c>
      <c r="B11" s="46" t="s">
        <v>62</v>
      </c>
      <c r="C11" s="41" t="s">
        <v>63</v>
      </c>
      <c r="D11" s="54"/>
      <c r="E11" s="41" t="s">
        <v>53</v>
      </c>
      <c r="F11" s="41">
        <v>2</v>
      </c>
      <c r="G11" s="47"/>
      <c r="H11" s="48">
        <f>ROUND(F11*ROUND(G11,2),2)</f>
        <v>0</v>
      </c>
      <c r="I11" s="44"/>
      <c r="J11" s="48">
        <f>ROUND(H11*(1+ROUND(I11,2)/100),2)</f>
        <v>0</v>
      </c>
      <c r="K11" s="44"/>
      <c r="L11" s="44"/>
      <c r="M11" s="5"/>
      <c r="N11" s="5"/>
      <c r="O11" s="5"/>
      <c r="P11" s="5"/>
      <c r="Q11" s="5"/>
    </row>
    <row r="12" spans="1:17" ht="25.5">
      <c r="A12" s="45">
        <v>2</v>
      </c>
      <c r="B12" s="46" t="s">
        <v>62</v>
      </c>
      <c r="C12" s="41" t="s">
        <v>64</v>
      </c>
      <c r="D12" s="54"/>
      <c r="E12" s="41" t="s">
        <v>53</v>
      </c>
      <c r="F12" s="41">
        <v>1</v>
      </c>
      <c r="G12" s="47"/>
      <c r="H12" s="48">
        <f>ROUND(F12*ROUND(G12,2),2)</f>
        <v>0</v>
      </c>
      <c r="I12" s="44"/>
      <c r="J12" s="48">
        <f>ROUND(H12*(1+ROUND(I12,2)/100),2)</f>
        <v>0</v>
      </c>
      <c r="K12" s="44"/>
      <c r="L12" s="44"/>
      <c r="M12" s="5"/>
      <c r="N12" s="5"/>
      <c r="O12" s="5"/>
      <c r="P12" s="5"/>
      <c r="Q12" s="5"/>
    </row>
    <row r="13" spans="1:17" ht="25.5">
      <c r="A13" s="45">
        <v>3</v>
      </c>
      <c r="B13" s="46" t="s">
        <v>62</v>
      </c>
      <c r="C13" s="41" t="s">
        <v>65</v>
      </c>
      <c r="D13" s="54"/>
      <c r="E13" s="41" t="s">
        <v>53</v>
      </c>
      <c r="F13" s="41">
        <v>1</v>
      </c>
      <c r="G13" s="47"/>
      <c r="H13" s="48">
        <f>ROUND(F13*ROUND(G13,2),2)</f>
        <v>0</v>
      </c>
      <c r="I13" s="44"/>
      <c r="J13" s="48">
        <f>ROUND(H13*(1+ROUND(I13,2)/100),2)</f>
        <v>0</v>
      </c>
      <c r="K13" s="44"/>
      <c r="L13" s="44"/>
      <c r="M13" s="5"/>
      <c r="N13" s="5"/>
      <c r="O13" s="5"/>
      <c r="P13" s="5"/>
      <c r="Q13" s="5"/>
    </row>
    <row r="14" spans="2:17" ht="12.75">
      <c r="B14" s="3"/>
      <c r="C14" s="5"/>
      <c r="D14" s="5"/>
      <c r="E14" s="5"/>
      <c r="F14" s="5"/>
      <c r="G14" s="5"/>
      <c r="H14" s="49">
        <f>ROUND(SUM(H11:H13),2)</f>
        <v>0</v>
      </c>
      <c r="I14" s="5"/>
      <c r="J14" s="49">
        <f>ROUND(SUM(J11:J13),2)</f>
        <v>0</v>
      </c>
      <c r="K14" s="5"/>
      <c r="L14" s="5"/>
      <c r="M14" s="5"/>
      <c r="N14" s="5"/>
      <c r="O14" s="5"/>
      <c r="P14" s="5"/>
      <c r="Q14" s="5"/>
    </row>
    <row r="15" spans="2:17" ht="12.75"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2" ht="12.75">
      <c r="A16" s="95" t="s">
        <v>13</v>
      </c>
      <c r="B16" s="96"/>
      <c r="C16" s="115">
        <f>J14</f>
        <v>0</v>
      </c>
      <c r="D16" s="116"/>
      <c r="E16" s="116"/>
      <c r="F16" s="117"/>
      <c r="G16" s="113" t="s">
        <v>25</v>
      </c>
      <c r="H16" s="114"/>
      <c r="I16" s="107"/>
      <c r="J16" s="118">
        <f>J14-H14</f>
        <v>0</v>
      </c>
      <c r="K16" s="119"/>
      <c r="L16" s="120"/>
    </row>
    <row r="17" spans="1:12" ht="12.75">
      <c r="A17" s="95" t="s">
        <v>28</v>
      </c>
      <c r="B17" s="107"/>
      <c r="C17" s="108"/>
      <c r="D17" s="109"/>
      <c r="E17" s="109"/>
      <c r="F17" s="109"/>
      <c r="G17" s="109"/>
      <c r="H17" s="109"/>
      <c r="I17" s="109"/>
      <c r="J17" s="109"/>
      <c r="K17" s="109"/>
      <c r="L17" s="99"/>
    </row>
    <row r="18" spans="1:2" ht="12.75">
      <c r="A18" s="7"/>
      <c r="B18" s="10"/>
    </row>
    <row r="19" spans="1:12" ht="12.75">
      <c r="A19" s="95" t="s">
        <v>3</v>
      </c>
      <c r="B19" s="96"/>
      <c r="C19" s="97"/>
      <c r="D19" s="98"/>
      <c r="E19" s="98"/>
      <c r="F19" s="98"/>
      <c r="G19" s="98"/>
      <c r="H19" s="98"/>
      <c r="I19" s="98"/>
      <c r="J19" s="98"/>
      <c r="K19" s="98"/>
      <c r="L19" s="99"/>
    </row>
    <row r="20" spans="1:12" ht="12.75">
      <c r="A20" s="7"/>
      <c r="B20" s="10"/>
      <c r="L20" s="15"/>
    </row>
    <row r="21" spans="1:12" ht="12.75">
      <c r="A21" s="95" t="s">
        <v>4</v>
      </c>
      <c r="B21" s="96"/>
      <c r="C21" s="97"/>
      <c r="D21" s="98"/>
      <c r="E21" s="98"/>
      <c r="F21" s="98"/>
      <c r="G21" s="98"/>
      <c r="H21" s="98"/>
      <c r="I21" s="98"/>
      <c r="J21" s="98"/>
      <c r="K21" s="98"/>
      <c r="L21" s="99"/>
    </row>
    <row r="22" spans="1:12" ht="12.75">
      <c r="A22" s="6"/>
      <c r="B22" s="10"/>
      <c r="C22" s="19"/>
      <c r="D22" s="19"/>
      <c r="E22" s="10"/>
      <c r="F22" s="10"/>
      <c r="G22" s="10"/>
      <c r="H22" s="10"/>
      <c r="I22" s="10"/>
      <c r="J22" s="10"/>
      <c r="K22" s="10"/>
      <c r="L22" s="10"/>
    </row>
    <row r="23" spans="1:4" ht="12.75">
      <c r="A23" s="7"/>
      <c r="B23" s="7"/>
      <c r="C23" s="20"/>
      <c r="D23" s="20"/>
    </row>
    <row r="24" spans="12:13" ht="12.75">
      <c r="L24" s="4"/>
      <c r="M24" s="4"/>
    </row>
    <row r="25" spans="12:13" ht="12.75">
      <c r="L25" s="4"/>
      <c r="M25" s="4"/>
    </row>
    <row r="26" spans="10:13" ht="12.75">
      <c r="J26" s="17"/>
      <c r="K26" s="17"/>
      <c r="L26" s="18"/>
      <c r="M26" s="16"/>
    </row>
    <row r="27" spans="10:12" ht="12.75">
      <c r="J27" s="94" t="s">
        <v>14</v>
      </c>
      <c r="K27" s="94"/>
      <c r="L27" s="94"/>
    </row>
  </sheetData>
  <sheetProtection/>
  <mergeCells count="14">
    <mergeCell ref="A21:B21"/>
    <mergeCell ref="C21:L21"/>
    <mergeCell ref="J27:L27"/>
    <mergeCell ref="A17:B17"/>
    <mergeCell ref="C17:L17"/>
    <mergeCell ref="A19:B19"/>
    <mergeCell ref="C19:L19"/>
    <mergeCell ref="A4:B4"/>
    <mergeCell ref="C4:L4"/>
    <mergeCell ref="B6:M6"/>
    <mergeCell ref="A16:B16"/>
    <mergeCell ref="C16:F16"/>
    <mergeCell ref="G16:I16"/>
    <mergeCell ref="J16:L16"/>
  </mergeCells>
  <printOptions/>
  <pageMargins left="0.7874015748031497" right="0.7874015748031497" top="0.984251968503937" bottom="0.984251968503937" header="0.5118110236220472" footer="0.5118110236220472"/>
  <pageSetup fitToHeight="3" fitToWidth="1" horizontalDpi="600" verticalDpi="600" orientation="landscape" paperSize="9" scale="71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0"/>
  <sheetViews>
    <sheetView zoomScalePageLayoutView="0" workbookViewId="0" topLeftCell="A1">
      <selection activeCell="A10" sqref="A10:B10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26.25390625" style="0" customWidth="1"/>
    <col min="4" max="4" width="16.375" style="0" customWidth="1"/>
    <col min="5" max="5" width="12.37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4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100" t="s">
        <v>2</v>
      </c>
      <c r="B4" s="101"/>
      <c r="C4" s="104" t="s">
        <v>67</v>
      </c>
      <c r="D4" s="105"/>
      <c r="E4" s="105"/>
      <c r="F4" s="105"/>
      <c r="G4" s="105"/>
      <c r="H4" s="105"/>
      <c r="I4" s="105"/>
      <c r="J4" s="105"/>
      <c r="K4" s="106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102" t="s">
        <v>15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36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25.5">
      <c r="A10" s="61" t="s">
        <v>37</v>
      </c>
      <c r="B10" s="61" t="s">
        <v>38</v>
      </c>
      <c r="C10" s="42" t="s">
        <v>39</v>
      </c>
      <c r="D10" s="42" t="s">
        <v>66</v>
      </c>
      <c r="E10" s="42" t="s">
        <v>40</v>
      </c>
      <c r="F10" s="42" t="s">
        <v>41</v>
      </c>
      <c r="G10" s="42" t="s">
        <v>42</v>
      </c>
      <c r="H10" s="42" t="s">
        <v>43</v>
      </c>
      <c r="I10" s="42" t="s">
        <v>44</v>
      </c>
      <c r="J10" s="42" t="s">
        <v>45</v>
      </c>
      <c r="K10" s="42" t="s">
        <v>46</v>
      </c>
      <c r="L10" s="42" t="s">
        <v>47</v>
      </c>
      <c r="M10" s="5"/>
      <c r="N10" s="5"/>
      <c r="O10" s="5"/>
      <c r="P10" s="5"/>
    </row>
    <row r="11" spans="1:16" ht="25.5">
      <c r="A11" s="45">
        <v>1</v>
      </c>
      <c r="B11" s="43" t="s">
        <v>67</v>
      </c>
      <c r="C11" s="41" t="s">
        <v>68</v>
      </c>
      <c r="D11" s="44"/>
      <c r="E11" s="41" t="s">
        <v>53</v>
      </c>
      <c r="F11" s="41">
        <v>1</v>
      </c>
      <c r="G11" s="47"/>
      <c r="H11" s="48">
        <f aca="true" t="shared" si="0" ref="H11:H16">ROUND(F11*ROUND(G11,2),2)</f>
        <v>0</v>
      </c>
      <c r="I11" s="44"/>
      <c r="J11" s="48">
        <f aca="true" t="shared" si="1" ref="J11:J16">ROUND(H11*(1+ROUND(I11,2)/100),2)</f>
        <v>0</v>
      </c>
      <c r="K11" s="44"/>
      <c r="L11" s="44"/>
      <c r="M11" s="5"/>
      <c r="N11" s="5"/>
      <c r="O11" s="5"/>
      <c r="P11" s="5"/>
    </row>
    <row r="12" spans="1:16" ht="25.5">
      <c r="A12" s="45">
        <v>2</v>
      </c>
      <c r="B12" s="43" t="s">
        <v>67</v>
      </c>
      <c r="C12" s="41" t="s">
        <v>69</v>
      </c>
      <c r="D12" s="44"/>
      <c r="E12" s="41" t="s">
        <v>53</v>
      </c>
      <c r="F12" s="41">
        <v>1</v>
      </c>
      <c r="G12" s="47"/>
      <c r="H12" s="48">
        <f t="shared" si="0"/>
        <v>0</v>
      </c>
      <c r="I12" s="44"/>
      <c r="J12" s="48">
        <f t="shared" si="1"/>
        <v>0</v>
      </c>
      <c r="K12" s="44"/>
      <c r="L12" s="44"/>
      <c r="M12" s="5"/>
      <c r="N12" s="5"/>
      <c r="O12" s="5"/>
      <c r="P12" s="5"/>
    </row>
    <row r="13" spans="1:16" ht="25.5">
      <c r="A13" s="45">
        <v>3</v>
      </c>
      <c r="B13" s="43" t="s">
        <v>67</v>
      </c>
      <c r="C13" s="41" t="s">
        <v>70</v>
      </c>
      <c r="D13" s="44"/>
      <c r="E13" s="41" t="s">
        <v>53</v>
      </c>
      <c r="F13" s="41">
        <v>1</v>
      </c>
      <c r="G13" s="47"/>
      <c r="H13" s="48">
        <f t="shared" si="0"/>
        <v>0</v>
      </c>
      <c r="I13" s="44"/>
      <c r="J13" s="48">
        <f t="shared" si="1"/>
        <v>0</v>
      </c>
      <c r="K13" s="44"/>
      <c r="L13" s="44"/>
      <c r="M13" s="5"/>
      <c r="N13" s="5"/>
      <c r="O13" s="5"/>
      <c r="P13" s="5"/>
    </row>
    <row r="14" spans="1:16" ht="25.5">
      <c r="A14" s="45">
        <v>4</v>
      </c>
      <c r="B14" s="43" t="s">
        <v>67</v>
      </c>
      <c r="C14" s="41" t="s">
        <v>71</v>
      </c>
      <c r="D14" s="44"/>
      <c r="E14" s="41" t="s">
        <v>53</v>
      </c>
      <c r="F14" s="41">
        <v>1</v>
      </c>
      <c r="G14" s="47"/>
      <c r="H14" s="48">
        <f t="shared" si="0"/>
        <v>0</v>
      </c>
      <c r="I14" s="44"/>
      <c r="J14" s="48">
        <f t="shared" si="1"/>
        <v>0</v>
      </c>
      <c r="K14" s="44"/>
      <c r="L14" s="44"/>
      <c r="M14" s="5"/>
      <c r="N14" s="5"/>
      <c r="O14" s="5"/>
      <c r="P14" s="5"/>
    </row>
    <row r="15" spans="1:16" ht="51">
      <c r="A15" s="45">
        <v>5</v>
      </c>
      <c r="B15" s="46" t="s">
        <v>154</v>
      </c>
      <c r="C15" s="41" t="s">
        <v>72</v>
      </c>
      <c r="D15" s="44"/>
      <c r="E15" s="41" t="s">
        <v>53</v>
      </c>
      <c r="F15" s="41">
        <v>1</v>
      </c>
      <c r="G15" s="47"/>
      <c r="H15" s="48">
        <f t="shared" si="0"/>
        <v>0</v>
      </c>
      <c r="I15" s="44"/>
      <c r="J15" s="48">
        <f t="shared" si="1"/>
        <v>0</v>
      </c>
      <c r="K15" s="44"/>
      <c r="L15" s="44"/>
      <c r="M15" s="5"/>
      <c r="N15" s="5"/>
      <c r="O15" s="5"/>
      <c r="P15" s="5"/>
    </row>
    <row r="16" spans="1:16" ht="25.5">
      <c r="A16" s="45">
        <v>6</v>
      </c>
      <c r="B16" s="43" t="s">
        <v>155</v>
      </c>
      <c r="C16" s="41" t="s">
        <v>73</v>
      </c>
      <c r="D16" s="44"/>
      <c r="E16" s="41" t="s">
        <v>53</v>
      </c>
      <c r="F16" s="41">
        <v>2</v>
      </c>
      <c r="G16" s="47"/>
      <c r="H16" s="48">
        <f t="shared" si="0"/>
        <v>0</v>
      </c>
      <c r="I16" s="44"/>
      <c r="J16" s="48">
        <f t="shared" si="1"/>
        <v>0</v>
      </c>
      <c r="K16" s="44"/>
      <c r="L16" s="44"/>
      <c r="M16" s="5"/>
      <c r="N16" s="5"/>
      <c r="O16" s="5"/>
      <c r="P16" s="5"/>
    </row>
    <row r="17" spans="2:16" ht="12.75">
      <c r="B17" s="3"/>
      <c r="C17" s="5"/>
      <c r="D17" s="5"/>
      <c r="E17" s="5"/>
      <c r="F17" s="5"/>
      <c r="G17" s="5"/>
      <c r="H17" s="49">
        <f>ROUND(SUM(H11:H16),2)</f>
        <v>0</v>
      </c>
      <c r="I17" s="5"/>
      <c r="J17" s="49">
        <f>ROUND(SUM(J11:J16),2)</f>
        <v>0</v>
      </c>
      <c r="K17" s="5"/>
      <c r="L17" s="5"/>
      <c r="M17" s="5"/>
      <c r="N17" s="5"/>
      <c r="O17" s="5"/>
      <c r="P17" s="5"/>
    </row>
    <row r="18" spans="2:16" ht="12.75">
      <c r="B18" s="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1" ht="12.75">
      <c r="A19" s="95" t="s">
        <v>13</v>
      </c>
      <c r="B19" s="96"/>
      <c r="C19" s="115">
        <f>J17</f>
        <v>0</v>
      </c>
      <c r="D19" s="116"/>
      <c r="E19" s="117"/>
      <c r="F19" s="113" t="s">
        <v>25</v>
      </c>
      <c r="G19" s="114"/>
      <c r="H19" s="107"/>
      <c r="I19" s="118">
        <f>J17-H17</f>
        <v>0</v>
      </c>
      <c r="J19" s="119"/>
      <c r="K19" s="120"/>
    </row>
    <row r="20" spans="1:11" ht="12.75">
      <c r="A20" s="95" t="s">
        <v>28</v>
      </c>
      <c r="B20" s="107"/>
      <c r="C20" s="108"/>
      <c r="D20" s="109"/>
      <c r="E20" s="109"/>
      <c r="F20" s="109"/>
      <c r="G20" s="109"/>
      <c r="H20" s="109"/>
      <c r="I20" s="109"/>
      <c r="J20" s="109"/>
      <c r="K20" s="99"/>
    </row>
    <row r="21" spans="1:2" ht="12.75">
      <c r="A21" s="7"/>
      <c r="B21" s="10"/>
    </row>
    <row r="22" spans="1:11" ht="12.75">
      <c r="A22" s="95" t="s">
        <v>3</v>
      </c>
      <c r="B22" s="96"/>
      <c r="C22" s="97"/>
      <c r="D22" s="98"/>
      <c r="E22" s="98"/>
      <c r="F22" s="98"/>
      <c r="G22" s="98"/>
      <c r="H22" s="98"/>
      <c r="I22" s="98"/>
      <c r="J22" s="98"/>
      <c r="K22" s="99"/>
    </row>
    <row r="23" spans="1:11" ht="12.75">
      <c r="A23" s="7"/>
      <c r="B23" s="10"/>
      <c r="K23" s="15"/>
    </row>
    <row r="24" spans="1:11" ht="12.75">
      <c r="A24" s="95" t="s">
        <v>4</v>
      </c>
      <c r="B24" s="96"/>
      <c r="C24" s="97"/>
      <c r="D24" s="98"/>
      <c r="E24" s="98"/>
      <c r="F24" s="98"/>
      <c r="G24" s="98"/>
      <c r="H24" s="98"/>
      <c r="I24" s="98"/>
      <c r="J24" s="98"/>
      <c r="K24" s="99"/>
    </row>
    <row r="25" spans="1:11" ht="12.75">
      <c r="A25" s="6"/>
      <c r="B25" s="10"/>
      <c r="C25" s="19"/>
      <c r="D25" s="10"/>
      <c r="E25" s="10"/>
      <c r="F25" s="10"/>
      <c r="G25" s="10"/>
      <c r="H25" s="10"/>
      <c r="I25" s="10"/>
      <c r="J25" s="10"/>
      <c r="K25" s="10"/>
    </row>
    <row r="26" spans="1:3" ht="12.75">
      <c r="A26" s="7"/>
      <c r="B26" s="7"/>
      <c r="C26" s="20"/>
    </row>
    <row r="27" spans="11:12" ht="12.75">
      <c r="K27" s="4"/>
      <c r="L27" s="4"/>
    </row>
    <row r="28" spans="11:12" ht="12.75">
      <c r="K28" s="4"/>
      <c r="L28" s="4"/>
    </row>
    <row r="29" spans="9:12" ht="12.75">
      <c r="I29" s="17"/>
      <c r="J29" s="17"/>
      <c r="K29" s="18"/>
      <c r="L29" s="16"/>
    </row>
    <row r="30" spans="9:11" ht="12.75">
      <c r="I30" s="94" t="s">
        <v>14</v>
      </c>
      <c r="J30" s="94"/>
      <c r="K30" s="94"/>
    </row>
  </sheetData>
  <sheetProtection/>
  <mergeCells count="14">
    <mergeCell ref="A24:B24"/>
    <mergeCell ref="C24:K24"/>
    <mergeCell ref="I30:K30"/>
    <mergeCell ref="A20:B20"/>
    <mergeCell ref="C20:K20"/>
    <mergeCell ref="A22:B22"/>
    <mergeCell ref="C22:K22"/>
    <mergeCell ref="A4:B4"/>
    <mergeCell ref="C4:K4"/>
    <mergeCell ref="B6:L6"/>
    <mergeCell ref="A19:B19"/>
    <mergeCell ref="C19:E19"/>
    <mergeCell ref="F19:H19"/>
    <mergeCell ref="I19:K19"/>
  </mergeCells>
  <printOptions/>
  <pageMargins left="0.7874015748031497" right="0.7874015748031497" top="0.984251968503937" bottom="0.984251968503937" header="0.5118110236220472" footer="0.5118110236220472"/>
  <pageSetup fitToHeight="3" fitToWidth="1" horizontalDpi="600" verticalDpi="600" orientation="landscape" paperSize="9" scale="77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1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46.25390625" style="0" customWidth="1"/>
    <col min="4" max="4" width="18.75390625" style="0" customWidth="1"/>
    <col min="5" max="5" width="10.1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5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100" t="s">
        <v>2</v>
      </c>
      <c r="B4" s="101"/>
      <c r="C4" s="104" t="s">
        <v>141</v>
      </c>
      <c r="D4" s="105"/>
      <c r="E4" s="105"/>
      <c r="F4" s="105"/>
      <c r="G4" s="105"/>
      <c r="H4" s="105"/>
      <c r="I4" s="105"/>
      <c r="J4" s="105"/>
      <c r="K4" s="106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102" t="s">
        <v>15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36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25.5">
      <c r="A10" s="61" t="s">
        <v>37</v>
      </c>
      <c r="B10" s="61" t="s">
        <v>38</v>
      </c>
      <c r="C10" s="42" t="s">
        <v>39</v>
      </c>
      <c r="D10" s="42" t="s">
        <v>66</v>
      </c>
      <c r="E10" s="42" t="s">
        <v>40</v>
      </c>
      <c r="F10" s="42" t="s">
        <v>41</v>
      </c>
      <c r="G10" s="42" t="s">
        <v>42</v>
      </c>
      <c r="H10" s="42" t="s">
        <v>43</v>
      </c>
      <c r="I10" s="42" t="s">
        <v>44</v>
      </c>
      <c r="J10" s="42" t="s">
        <v>45</v>
      </c>
      <c r="K10" s="42" t="s">
        <v>46</v>
      </c>
      <c r="L10" s="42" t="s">
        <v>74</v>
      </c>
      <c r="M10" s="5"/>
      <c r="N10" s="5"/>
      <c r="O10" s="5"/>
      <c r="P10" s="5"/>
    </row>
    <row r="11" spans="1:16" ht="51">
      <c r="A11" s="50">
        <v>1</v>
      </c>
      <c r="B11" s="46" t="s">
        <v>75</v>
      </c>
      <c r="C11" s="41" t="s">
        <v>76</v>
      </c>
      <c r="D11" s="44"/>
      <c r="E11" s="41" t="s">
        <v>77</v>
      </c>
      <c r="F11" s="41">
        <v>4</v>
      </c>
      <c r="G11" s="47"/>
      <c r="H11" s="48">
        <f aca="true" t="shared" si="0" ref="H11:H17">ROUND(F11*ROUND(G11,2),2)</f>
        <v>0</v>
      </c>
      <c r="I11" s="44"/>
      <c r="J11" s="48">
        <f aca="true" t="shared" si="1" ref="J11:J17">ROUND(H11*(1+ROUND(I11,2)/100),2)</f>
        <v>0</v>
      </c>
      <c r="K11" s="44"/>
      <c r="L11" s="44"/>
      <c r="M11" s="5"/>
      <c r="N11" s="5"/>
      <c r="O11" s="5"/>
      <c r="P11" s="5"/>
    </row>
    <row r="12" spans="1:16" ht="38.25">
      <c r="A12" s="50">
        <v>2</v>
      </c>
      <c r="B12" s="46" t="s">
        <v>75</v>
      </c>
      <c r="C12" s="41" t="s">
        <v>78</v>
      </c>
      <c r="D12" s="44"/>
      <c r="E12" s="41" t="s">
        <v>77</v>
      </c>
      <c r="F12" s="41">
        <v>4</v>
      </c>
      <c r="G12" s="47"/>
      <c r="H12" s="48">
        <f t="shared" si="0"/>
        <v>0</v>
      </c>
      <c r="I12" s="44"/>
      <c r="J12" s="48">
        <f t="shared" si="1"/>
        <v>0</v>
      </c>
      <c r="K12" s="44"/>
      <c r="L12" s="44"/>
      <c r="M12" s="5"/>
      <c r="N12" s="5"/>
      <c r="O12" s="5"/>
      <c r="P12" s="5"/>
    </row>
    <row r="13" spans="1:16" ht="25.5">
      <c r="A13" s="50">
        <v>3</v>
      </c>
      <c r="B13" s="46" t="s">
        <v>79</v>
      </c>
      <c r="C13" s="41" t="s">
        <v>80</v>
      </c>
      <c r="D13" s="44"/>
      <c r="E13" s="41" t="s">
        <v>77</v>
      </c>
      <c r="F13" s="41">
        <v>2</v>
      </c>
      <c r="G13" s="47"/>
      <c r="H13" s="48">
        <f t="shared" si="0"/>
        <v>0</v>
      </c>
      <c r="I13" s="44"/>
      <c r="J13" s="48">
        <f t="shared" si="1"/>
        <v>0</v>
      </c>
      <c r="K13" s="44"/>
      <c r="L13" s="44"/>
      <c r="M13" s="5"/>
      <c r="N13" s="5"/>
      <c r="O13" s="5"/>
      <c r="P13" s="5"/>
    </row>
    <row r="14" spans="1:16" ht="25.5">
      <c r="A14" s="50">
        <v>4</v>
      </c>
      <c r="B14" s="46" t="s">
        <v>79</v>
      </c>
      <c r="C14" s="41" t="s">
        <v>81</v>
      </c>
      <c r="D14" s="44"/>
      <c r="E14" s="41" t="s">
        <v>77</v>
      </c>
      <c r="F14" s="41">
        <v>2</v>
      </c>
      <c r="G14" s="47"/>
      <c r="H14" s="48">
        <f t="shared" si="0"/>
        <v>0</v>
      </c>
      <c r="I14" s="44"/>
      <c r="J14" s="48">
        <f t="shared" si="1"/>
        <v>0</v>
      </c>
      <c r="K14" s="44"/>
      <c r="L14" s="44"/>
      <c r="M14" s="5"/>
      <c r="N14" s="5"/>
      <c r="O14" s="5"/>
      <c r="P14" s="5"/>
    </row>
    <row r="15" spans="1:16" ht="25.5">
      <c r="A15" s="50">
        <v>5</v>
      </c>
      <c r="B15" s="46" t="s">
        <v>79</v>
      </c>
      <c r="C15" s="41" t="s">
        <v>82</v>
      </c>
      <c r="D15" s="44"/>
      <c r="E15" s="41" t="s">
        <v>77</v>
      </c>
      <c r="F15" s="41">
        <v>1</v>
      </c>
      <c r="G15" s="47"/>
      <c r="H15" s="48">
        <f t="shared" si="0"/>
        <v>0</v>
      </c>
      <c r="I15" s="44"/>
      <c r="J15" s="48">
        <f t="shared" si="1"/>
        <v>0</v>
      </c>
      <c r="K15" s="44"/>
      <c r="L15" s="44"/>
      <c r="M15" s="5"/>
      <c r="N15" s="5"/>
      <c r="O15" s="5"/>
      <c r="P15" s="5"/>
    </row>
    <row r="16" spans="1:16" ht="25.5">
      <c r="A16" s="50">
        <v>6</v>
      </c>
      <c r="B16" s="46" t="s">
        <v>83</v>
      </c>
      <c r="C16" s="41" t="s">
        <v>84</v>
      </c>
      <c r="D16" s="44"/>
      <c r="E16" s="41" t="s">
        <v>77</v>
      </c>
      <c r="F16" s="41">
        <v>8</v>
      </c>
      <c r="G16" s="47"/>
      <c r="H16" s="48">
        <f t="shared" si="0"/>
        <v>0</v>
      </c>
      <c r="I16" s="44"/>
      <c r="J16" s="48">
        <f t="shared" si="1"/>
        <v>0</v>
      </c>
      <c r="K16" s="44"/>
      <c r="L16" s="44"/>
      <c r="M16" s="5"/>
      <c r="N16" s="5"/>
      <c r="O16" s="5"/>
      <c r="P16" s="5"/>
    </row>
    <row r="17" spans="1:16" ht="25.5">
      <c r="A17" s="50">
        <v>7</v>
      </c>
      <c r="B17" s="46" t="s">
        <v>85</v>
      </c>
      <c r="C17" s="41" t="s">
        <v>86</v>
      </c>
      <c r="D17" s="44"/>
      <c r="E17" s="41" t="s">
        <v>77</v>
      </c>
      <c r="F17" s="41">
        <v>5</v>
      </c>
      <c r="G17" s="47"/>
      <c r="H17" s="48">
        <f t="shared" si="0"/>
        <v>0</v>
      </c>
      <c r="I17" s="44"/>
      <c r="J17" s="48">
        <f t="shared" si="1"/>
        <v>0</v>
      </c>
      <c r="K17" s="44"/>
      <c r="L17" s="44"/>
      <c r="M17" s="5"/>
      <c r="N17" s="5"/>
      <c r="O17" s="5"/>
      <c r="P17" s="5"/>
    </row>
    <row r="18" spans="2:16" ht="12.75">
      <c r="B18" s="3"/>
      <c r="C18" s="5"/>
      <c r="D18" s="5"/>
      <c r="E18" s="5"/>
      <c r="F18" s="5"/>
      <c r="G18" s="5"/>
      <c r="H18" s="49">
        <f>ROUND(SUM(H11:H17),2)</f>
        <v>0</v>
      </c>
      <c r="I18" s="5"/>
      <c r="J18" s="49">
        <f>ROUND(SUM(J11:J17),2)</f>
        <v>0</v>
      </c>
      <c r="K18" s="5"/>
      <c r="L18" s="5"/>
      <c r="M18" s="5"/>
      <c r="N18" s="5"/>
      <c r="O18" s="5"/>
      <c r="P18" s="5"/>
    </row>
    <row r="19" spans="2:16" ht="12.75">
      <c r="B19" s="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1" ht="12.75">
      <c r="A20" s="95" t="s">
        <v>13</v>
      </c>
      <c r="B20" s="96"/>
      <c r="C20" s="110">
        <f>J18</f>
        <v>0</v>
      </c>
      <c r="D20" s="111"/>
      <c r="E20" s="112"/>
      <c r="F20" s="113" t="s">
        <v>25</v>
      </c>
      <c r="G20" s="114"/>
      <c r="H20" s="107"/>
      <c r="I20" s="91">
        <f>J18-H18</f>
        <v>0</v>
      </c>
      <c r="J20" s="92"/>
      <c r="K20" s="93"/>
    </row>
    <row r="21" spans="1:11" ht="12.75">
      <c r="A21" s="95" t="s">
        <v>28</v>
      </c>
      <c r="B21" s="107"/>
      <c r="C21" s="108"/>
      <c r="D21" s="109"/>
      <c r="E21" s="109"/>
      <c r="F21" s="109"/>
      <c r="G21" s="109"/>
      <c r="H21" s="109"/>
      <c r="I21" s="109"/>
      <c r="J21" s="109"/>
      <c r="K21" s="99"/>
    </row>
    <row r="22" spans="1:2" ht="12.75">
      <c r="A22" s="7"/>
      <c r="B22" s="10"/>
    </row>
    <row r="23" spans="1:11" ht="12.75">
      <c r="A23" s="95" t="s">
        <v>3</v>
      </c>
      <c r="B23" s="96"/>
      <c r="C23" s="97"/>
      <c r="D23" s="98"/>
      <c r="E23" s="98"/>
      <c r="F23" s="98"/>
      <c r="G23" s="98"/>
      <c r="H23" s="98"/>
      <c r="I23" s="98"/>
      <c r="J23" s="98"/>
      <c r="K23" s="99"/>
    </row>
    <row r="24" spans="1:11" ht="12.75">
      <c r="A24" s="7"/>
      <c r="B24" s="10"/>
      <c r="K24" s="15"/>
    </row>
    <row r="25" spans="1:11" ht="12.75">
      <c r="A25" s="95" t="s">
        <v>4</v>
      </c>
      <c r="B25" s="96"/>
      <c r="C25" s="97"/>
      <c r="D25" s="98"/>
      <c r="E25" s="98"/>
      <c r="F25" s="98"/>
      <c r="G25" s="98"/>
      <c r="H25" s="98"/>
      <c r="I25" s="98"/>
      <c r="J25" s="98"/>
      <c r="K25" s="99"/>
    </row>
    <row r="26" spans="1:11" ht="12.75">
      <c r="A26" s="6"/>
      <c r="B26" s="10"/>
      <c r="C26" s="19"/>
      <c r="D26" s="10"/>
      <c r="E26" s="10"/>
      <c r="F26" s="10"/>
      <c r="G26" s="10"/>
      <c r="H26" s="10"/>
      <c r="I26" s="10"/>
      <c r="J26" s="10"/>
      <c r="K26" s="10"/>
    </row>
    <row r="27" spans="1:3" ht="30">
      <c r="A27" s="7"/>
      <c r="B27" s="59" t="s">
        <v>151</v>
      </c>
      <c r="C27" s="20"/>
    </row>
    <row r="28" spans="2:12" ht="15">
      <c r="B28" s="59"/>
      <c r="K28" s="4"/>
      <c r="L28" s="4"/>
    </row>
    <row r="29" spans="2:12" ht="15">
      <c r="B29" s="60" t="s">
        <v>152</v>
      </c>
      <c r="K29" s="4"/>
      <c r="L29" s="4"/>
    </row>
    <row r="30" spans="2:12" ht="15">
      <c r="B30" s="60" t="s">
        <v>153</v>
      </c>
      <c r="I30" s="17"/>
      <c r="J30" s="17"/>
      <c r="K30" s="18"/>
      <c r="L30" s="16"/>
    </row>
    <row r="31" spans="9:11" ht="12.75">
      <c r="I31" s="94" t="s">
        <v>14</v>
      </c>
      <c r="J31" s="94"/>
      <c r="K31" s="94"/>
    </row>
  </sheetData>
  <sheetProtection/>
  <mergeCells count="14">
    <mergeCell ref="A25:B25"/>
    <mergeCell ref="C25:K25"/>
    <mergeCell ref="I31:K31"/>
    <mergeCell ref="A21:B21"/>
    <mergeCell ref="C21:K21"/>
    <mergeCell ref="A23:B23"/>
    <mergeCell ref="C23:K23"/>
    <mergeCell ref="A4:B4"/>
    <mergeCell ref="C4:K4"/>
    <mergeCell ref="B6:L6"/>
    <mergeCell ref="A20:B20"/>
    <mergeCell ref="C20:E20"/>
    <mergeCell ref="F20:H20"/>
    <mergeCell ref="I20:K2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1"/>
  <sheetViews>
    <sheetView zoomScalePageLayoutView="0" workbookViewId="0" topLeftCell="A1">
      <selection activeCell="A20" sqref="A20:B21"/>
    </sheetView>
  </sheetViews>
  <sheetFormatPr defaultColWidth="9.00390625" defaultRowHeight="12.75"/>
  <cols>
    <col min="1" max="1" width="6.125" style="0" customWidth="1"/>
    <col min="2" max="2" width="26.375" style="0" customWidth="1"/>
    <col min="3" max="3" width="21.00390625" style="0" customWidth="1"/>
    <col min="4" max="4" width="16.00390625" style="0" customWidth="1"/>
    <col min="5" max="5" width="10.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6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100" t="s">
        <v>2</v>
      </c>
      <c r="B4" s="101"/>
      <c r="C4" s="104" t="s">
        <v>142</v>
      </c>
      <c r="D4" s="105"/>
      <c r="E4" s="105"/>
      <c r="F4" s="105"/>
      <c r="G4" s="105"/>
      <c r="H4" s="105"/>
      <c r="I4" s="105"/>
      <c r="J4" s="105"/>
      <c r="K4" s="106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102" t="s">
        <v>15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36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25.5">
      <c r="A10" s="40" t="s">
        <v>37</v>
      </c>
      <c r="B10" s="40" t="s">
        <v>38</v>
      </c>
      <c r="C10" s="42" t="s">
        <v>39</v>
      </c>
      <c r="D10" s="42" t="s">
        <v>66</v>
      </c>
      <c r="E10" s="42" t="s">
        <v>40</v>
      </c>
      <c r="F10" s="42" t="s">
        <v>41</v>
      </c>
      <c r="G10" s="42" t="s">
        <v>42</v>
      </c>
      <c r="H10" s="42" t="s">
        <v>43</v>
      </c>
      <c r="I10" s="42" t="s">
        <v>44</v>
      </c>
      <c r="J10" s="42" t="s">
        <v>45</v>
      </c>
      <c r="K10" s="42" t="s">
        <v>46</v>
      </c>
      <c r="L10" s="42" t="s">
        <v>74</v>
      </c>
      <c r="M10" s="5"/>
      <c r="N10" s="5"/>
      <c r="O10" s="5"/>
      <c r="P10" s="5"/>
    </row>
    <row r="11" spans="1:16" ht="25.5">
      <c r="A11" s="45">
        <v>1</v>
      </c>
      <c r="B11" s="43" t="s">
        <v>160</v>
      </c>
      <c r="C11" s="41" t="s">
        <v>87</v>
      </c>
      <c r="D11" s="44"/>
      <c r="E11" s="41" t="s">
        <v>88</v>
      </c>
      <c r="F11" s="41">
        <v>4</v>
      </c>
      <c r="G11" s="47"/>
      <c r="H11" s="48">
        <f aca="true" t="shared" si="0" ref="H11:H17">ROUND(F11*ROUND(G11,2),2)</f>
        <v>0</v>
      </c>
      <c r="I11" s="44"/>
      <c r="J11" s="48">
        <f aca="true" t="shared" si="1" ref="J11:J17">ROUND(H11*(1+ROUND(I11,2)/100),2)</f>
        <v>0</v>
      </c>
      <c r="K11" s="44"/>
      <c r="L11" s="44"/>
      <c r="M11" s="5"/>
      <c r="N11" s="5"/>
      <c r="O11" s="5"/>
      <c r="P11" s="5"/>
    </row>
    <row r="12" spans="1:16" ht="25.5">
      <c r="A12" s="45">
        <v>2</v>
      </c>
      <c r="B12" s="43" t="s">
        <v>160</v>
      </c>
      <c r="C12" s="41" t="s">
        <v>89</v>
      </c>
      <c r="D12" s="44"/>
      <c r="E12" s="41" t="s">
        <v>90</v>
      </c>
      <c r="F12" s="41">
        <v>11</v>
      </c>
      <c r="G12" s="47"/>
      <c r="H12" s="48">
        <f t="shared" si="0"/>
        <v>0</v>
      </c>
      <c r="I12" s="44"/>
      <c r="J12" s="48">
        <f t="shared" si="1"/>
        <v>0</v>
      </c>
      <c r="K12" s="44"/>
      <c r="L12" s="44"/>
      <c r="M12" s="5"/>
      <c r="N12" s="5"/>
      <c r="O12" s="5"/>
      <c r="P12" s="5"/>
    </row>
    <row r="13" spans="1:16" ht="25.5">
      <c r="A13" s="45">
        <v>3</v>
      </c>
      <c r="B13" s="43" t="s">
        <v>161</v>
      </c>
      <c r="C13" s="41" t="s">
        <v>91</v>
      </c>
      <c r="D13" s="44"/>
      <c r="E13" s="41" t="s">
        <v>90</v>
      </c>
      <c r="F13" s="41">
        <v>3</v>
      </c>
      <c r="G13" s="47"/>
      <c r="H13" s="48">
        <f t="shared" si="0"/>
        <v>0</v>
      </c>
      <c r="I13" s="44"/>
      <c r="J13" s="48">
        <f t="shared" si="1"/>
        <v>0</v>
      </c>
      <c r="K13" s="44"/>
      <c r="L13" s="44"/>
      <c r="M13" s="5"/>
      <c r="N13" s="5"/>
      <c r="O13" s="5"/>
      <c r="P13" s="5"/>
    </row>
    <row r="14" spans="1:16" ht="25.5">
      <c r="A14" s="45">
        <v>4</v>
      </c>
      <c r="B14" s="43" t="s">
        <v>160</v>
      </c>
      <c r="C14" s="41" t="s">
        <v>92</v>
      </c>
      <c r="D14" s="44"/>
      <c r="E14" s="41" t="s">
        <v>93</v>
      </c>
      <c r="F14" s="41">
        <v>4</v>
      </c>
      <c r="G14" s="47"/>
      <c r="H14" s="48">
        <f t="shared" si="0"/>
        <v>0</v>
      </c>
      <c r="I14" s="44"/>
      <c r="J14" s="48">
        <f t="shared" si="1"/>
        <v>0</v>
      </c>
      <c r="K14" s="44"/>
      <c r="L14" s="44"/>
      <c r="M14" s="5"/>
      <c r="N14" s="5"/>
      <c r="O14" s="5"/>
      <c r="P14" s="5"/>
    </row>
    <row r="15" spans="1:16" ht="25.5">
      <c r="A15" s="45">
        <v>5</v>
      </c>
      <c r="B15" s="43" t="s">
        <v>160</v>
      </c>
      <c r="C15" s="41" t="s">
        <v>94</v>
      </c>
      <c r="D15" s="44"/>
      <c r="E15" s="41" t="s">
        <v>95</v>
      </c>
      <c r="F15" s="41">
        <v>16</v>
      </c>
      <c r="G15" s="47"/>
      <c r="H15" s="48">
        <f t="shared" si="0"/>
        <v>0</v>
      </c>
      <c r="I15" s="44"/>
      <c r="J15" s="48">
        <f t="shared" si="1"/>
        <v>0</v>
      </c>
      <c r="K15" s="44"/>
      <c r="L15" s="44"/>
      <c r="M15" s="5"/>
      <c r="N15" s="5"/>
      <c r="O15" s="5"/>
      <c r="P15" s="5"/>
    </row>
    <row r="16" spans="1:16" ht="25.5">
      <c r="A16" s="45">
        <v>6</v>
      </c>
      <c r="B16" s="43" t="s">
        <v>160</v>
      </c>
      <c r="C16" s="41" t="s">
        <v>96</v>
      </c>
      <c r="D16" s="44"/>
      <c r="E16" s="41" t="s">
        <v>95</v>
      </c>
      <c r="F16" s="41">
        <v>16</v>
      </c>
      <c r="G16" s="47"/>
      <c r="H16" s="48">
        <f t="shared" si="0"/>
        <v>0</v>
      </c>
      <c r="I16" s="44"/>
      <c r="J16" s="48">
        <f t="shared" si="1"/>
        <v>0</v>
      </c>
      <c r="K16" s="44"/>
      <c r="L16" s="44"/>
      <c r="M16" s="5"/>
      <c r="N16" s="5"/>
      <c r="O16" s="5"/>
      <c r="P16" s="5"/>
    </row>
    <row r="17" spans="1:16" ht="25.5">
      <c r="A17" s="45">
        <v>7</v>
      </c>
      <c r="B17" s="43" t="s">
        <v>160</v>
      </c>
      <c r="C17" s="41" t="s">
        <v>97</v>
      </c>
      <c r="D17" s="44"/>
      <c r="E17" s="41" t="s">
        <v>95</v>
      </c>
      <c r="F17" s="41">
        <v>16</v>
      </c>
      <c r="G17" s="47"/>
      <c r="H17" s="48">
        <f t="shared" si="0"/>
        <v>0</v>
      </c>
      <c r="I17" s="44"/>
      <c r="J17" s="48">
        <f t="shared" si="1"/>
        <v>0</v>
      </c>
      <c r="K17" s="44"/>
      <c r="L17" s="44"/>
      <c r="M17" s="5"/>
      <c r="N17" s="5"/>
      <c r="O17" s="5"/>
      <c r="P17" s="5"/>
    </row>
    <row r="18" spans="2:16" ht="12.75">
      <c r="B18" s="3"/>
      <c r="C18" s="5"/>
      <c r="D18" s="5"/>
      <c r="E18" s="5"/>
      <c r="F18" s="5"/>
      <c r="G18" s="5"/>
      <c r="H18" s="49">
        <f>ROUND(SUM(H11:H17),2)</f>
        <v>0</v>
      </c>
      <c r="I18" s="5"/>
      <c r="J18" s="49">
        <f>ROUND(SUM(J11:J17),2)</f>
        <v>0</v>
      </c>
      <c r="K18" s="5"/>
      <c r="L18" s="5"/>
      <c r="M18" s="5"/>
      <c r="N18" s="5"/>
      <c r="O18" s="5"/>
      <c r="P18" s="5"/>
    </row>
    <row r="19" spans="2:16" ht="12.75">
      <c r="B19" s="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1" ht="12.75">
      <c r="A20" s="95" t="s">
        <v>13</v>
      </c>
      <c r="B20" s="96"/>
      <c r="C20" s="110">
        <f>J18</f>
        <v>0</v>
      </c>
      <c r="D20" s="111"/>
      <c r="E20" s="112"/>
      <c r="F20" s="113" t="s">
        <v>25</v>
      </c>
      <c r="G20" s="114"/>
      <c r="H20" s="107"/>
      <c r="I20" s="91">
        <f>J18-H18</f>
        <v>0</v>
      </c>
      <c r="J20" s="92"/>
      <c r="K20" s="93"/>
    </row>
    <row r="21" spans="1:11" ht="12.75">
      <c r="A21" s="95" t="s">
        <v>28</v>
      </c>
      <c r="B21" s="107"/>
      <c r="C21" s="108"/>
      <c r="D21" s="109"/>
      <c r="E21" s="109"/>
      <c r="F21" s="109"/>
      <c r="G21" s="109"/>
      <c r="H21" s="109"/>
      <c r="I21" s="109"/>
      <c r="J21" s="109"/>
      <c r="K21" s="99"/>
    </row>
    <row r="22" spans="1:2" ht="12.75">
      <c r="A22" s="7"/>
      <c r="B22" s="10"/>
    </row>
    <row r="23" spans="1:11" ht="12.75">
      <c r="A23" s="95" t="s">
        <v>3</v>
      </c>
      <c r="B23" s="96"/>
      <c r="C23" s="97"/>
      <c r="D23" s="98"/>
      <c r="E23" s="98"/>
      <c r="F23" s="98"/>
      <c r="G23" s="98"/>
      <c r="H23" s="98"/>
      <c r="I23" s="98"/>
      <c r="J23" s="98"/>
      <c r="K23" s="99"/>
    </row>
    <row r="24" spans="1:11" ht="12.75">
      <c r="A24" s="7"/>
      <c r="B24" s="10"/>
      <c r="K24" s="15"/>
    </row>
    <row r="25" spans="1:11" ht="12.75">
      <c r="A25" s="95" t="s">
        <v>4</v>
      </c>
      <c r="B25" s="96"/>
      <c r="C25" s="97"/>
      <c r="D25" s="98"/>
      <c r="E25" s="98"/>
      <c r="F25" s="98"/>
      <c r="G25" s="98"/>
      <c r="H25" s="98"/>
      <c r="I25" s="98"/>
      <c r="J25" s="98"/>
      <c r="K25" s="99"/>
    </row>
    <row r="26" spans="1:11" ht="12.75">
      <c r="A26" s="6"/>
      <c r="B26" s="10"/>
      <c r="C26" s="19"/>
      <c r="D26" s="10"/>
      <c r="E26" s="10"/>
      <c r="F26" s="10"/>
      <c r="G26" s="10"/>
      <c r="H26" s="10"/>
      <c r="I26" s="10"/>
      <c r="J26" s="10"/>
      <c r="K26" s="10"/>
    </row>
    <row r="27" spans="1:3" ht="14.25">
      <c r="A27" s="7"/>
      <c r="B27" s="57" t="s">
        <v>148</v>
      </c>
      <c r="C27" s="20"/>
    </row>
    <row r="28" spans="2:12" ht="15">
      <c r="B28" s="58" t="s">
        <v>149</v>
      </c>
      <c r="K28" s="4"/>
      <c r="L28" s="4"/>
    </row>
    <row r="29" spans="2:12" ht="15">
      <c r="B29" s="58" t="s">
        <v>150</v>
      </c>
      <c r="K29" s="4"/>
      <c r="L29" s="4"/>
    </row>
    <row r="30" spans="9:12" ht="42.75" customHeight="1">
      <c r="I30" s="17"/>
      <c r="J30" s="17"/>
      <c r="K30" s="18"/>
      <c r="L30" s="16"/>
    </row>
    <row r="31" spans="9:11" ht="12.75">
      <c r="I31" s="94" t="s">
        <v>14</v>
      </c>
      <c r="J31" s="94"/>
      <c r="K31" s="94"/>
    </row>
  </sheetData>
  <sheetProtection/>
  <mergeCells count="14">
    <mergeCell ref="A25:B25"/>
    <mergeCell ref="C25:K25"/>
    <mergeCell ref="I31:K31"/>
    <mergeCell ref="A21:B21"/>
    <mergeCell ref="C21:K21"/>
    <mergeCell ref="A23:B23"/>
    <mergeCell ref="C23:K23"/>
    <mergeCell ref="A4:B4"/>
    <mergeCell ref="C4:K4"/>
    <mergeCell ref="B6:L6"/>
    <mergeCell ref="A20:B20"/>
    <mergeCell ref="C20:E20"/>
    <mergeCell ref="F20:H20"/>
    <mergeCell ref="I20:K20"/>
  </mergeCells>
  <printOptions/>
  <pageMargins left="0.7874015748031497" right="0.7874015748031497" top="0.984251968503937" bottom="0.984251968503937" header="0.5118110236220472" footer="0.5118110236220472"/>
  <pageSetup fitToHeight="3" fitToWidth="1" horizontalDpi="600" verticalDpi="600" orientation="landscape" paperSize="9" scale="78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7"/>
  <sheetViews>
    <sheetView zoomScalePageLayoutView="0" workbookViewId="0" topLeftCell="A1">
      <selection activeCell="B24" sqref="B24:B25"/>
    </sheetView>
  </sheetViews>
  <sheetFormatPr defaultColWidth="9.00390625" defaultRowHeight="12.75"/>
  <cols>
    <col min="1" max="1" width="6.125" style="0" customWidth="1"/>
    <col min="2" max="2" width="36.625" style="0" customWidth="1"/>
    <col min="3" max="3" width="33.375" style="0" customWidth="1"/>
    <col min="4" max="4" width="29.00390625" style="0" customWidth="1"/>
    <col min="5" max="5" width="11.00390625" style="0" customWidth="1"/>
    <col min="6" max="6" width="9.25390625" style="0" customWidth="1"/>
    <col min="7" max="7" width="7.375" style="0" customWidth="1"/>
    <col min="9" max="9" width="11.875" style="0" customWidth="1"/>
    <col min="10" max="10" width="13.125" style="0" customWidth="1"/>
    <col min="11" max="11" width="14.625" style="0" customWidth="1"/>
    <col min="12" max="12" width="16.375" style="0" customWidth="1"/>
    <col min="13" max="13" width="14.00390625" style="0" customWidth="1"/>
  </cols>
  <sheetData>
    <row r="1" ht="12.75"/>
    <row r="2" spans="2:13" ht="12.75">
      <c r="B2" s="6" t="s">
        <v>1</v>
      </c>
      <c r="C2" s="33">
        <v>7</v>
      </c>
      <c r="D2" s="51"/>
      <c r="E2" s="10"/>
      <c r="F2" s="10"/>
      <c r="G2" s="10"/>
      <c r="H2" s="10"/>
      <c r="I2" s="10"/>
      <c r="J2" s="10"/>
      <c r="K2" s="10"/>
      <c r="L2" s="10"/>
      <c r="M2" s="10"/>
    </row>
    <row r="3" spans="1:13" ht="12.75">
      <c r="A3" s="6"/>
      <c r="B3" s="8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</row>
    <row r="4" spans="1:17" ht="37.5" customHeight="1">
      <c r="A4" s="100" t="s">
        <v>2</v>
      </c>
      <c r="B4" s="101"/>
      <c r="C4" s="104" t="s">
        <v>98</v>
      </c>
      <c r="D4" s="105"/>
      <c r="E4" s="105"/>
      <c r="F4" s="105"/>
      <c r="G4" s="105"/>
      <c r="H4" s="105"/>
      <c r="I4" s="105"/>
      <c r="J4" s="105"/>
      <c r="K4" s="105"/>
      <c r="L4" s="106"/>
      <c r="M4" s="11"/>
      <c r="N4" s="5"/>
      <c r="O4" s="5"/>
      <c r="P4" s="5"/>
      <c r="Q4" s="5"/>
    </row>
    <row r="5" spans="1:17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5"/>
      <c r="O5" s="5"/>
      <c r="P5" s="5"/>
      <c r="Q5" s="5"/>
    </row>
    <row r="6" spans="1:17" ht="12.75">
      <c r="A6" s="6"/>
      <c r="B6" s="102" t="s">
        <v>15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5"/>
      <c r="O6" s="5"/>
      <c r="P6" s="5"/>
      <c r="Q6" s="5"/>
    </row>
    <row r="7" spans="2:17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39" t="s">
        <v>36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2:17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25.5">
      <c r="A10" s="61" t="s">
        <v>37</v>
      </c>
      <c r="B10" s="61" t="s">
        <v>38</v>
      </c>
      <c r="C10" s="42" t="s">
        <v>39</v>
      </c>
      <c r="D10" s="42" t="s">
        <v>66</v>
      </c>
      <c r="E10" s="42" t="s">
        <v>40</v>
      </c>
      <c r="F10" s="42" t="s">
        <v>41</v>
      </c>
      <c r="G10" s="42" t="s">
        <v>42</v>
      </c>
      <c r="H10" s="42" t="s">
        <v>43</v>
      </c>
      <c r="I10" s="42" t="s">
        <v>44</v>
      </c>
      <c r="J10" s="42" t="s">
        <v>45</v>
      </c>
      <c r="K10" s="42" t="s">
        <v>46</v>
      </c>
      <c r="L10" s="42" t="s">
        <v>47</v>
      </c>
      <c r="M10" s="5"/>
      <c r="N10" s="5"/>
      <c r="O10" s="5"/>
      <c r="P10" s="5"/>
      <c r="Q10" s="5"/>
    </row>
    <row r="11" spans="1:17" ht="63.75">
      <c r="A11" s="45">
        <v>1</v>
      </c>
      <c r="B11" s="53" t="s">
        <v>168</v>
      </c>
      <c r="C11" s="41" t="s">
        <v>99</v>
      </c>
      <c r="D11" s="44"/>
      <c r="E11" s="41" t="s">
        <v>53</v>
      </c>
      <c r="F11" s="41">
        <v>10</v>
      </c>
      <c r="G11" s="47"/>
      <c r="H11" s="48">
        <f>ROUND(F11*ROUND(G11,2),2)</f>
        <v>0</v>
      </c>
      <c r="I11" s="44">
        <v>8</v>
      </c>
      <c r="J11" s="48">
        <f>ROUND(H11*(1+ROUND(I11,2)/100),2)</f>
        <v>0</v>
      </c>
      <c r="K11" s="44"/>
      <c r="L11" s="44"/>
      <c r="M11" s="5"/>
      <c r="N11" s="5"/>
      <c r="O11" s="5"/>
      <c r="P11" s="5"/>
      <c r="Q11" s="5"/>
    </row>
    <row r="12" spans="1:17" ht="12.75">
      <c r="A12" s="45">
        <v>2</v>
      </c>
      <c r="B12" s="53" t="s">
        <v>167</v>
      </c>
      <c r="C12" s="41" t="s">
        <v>100</v>
      </c>
      <c r="D12" s="44"/>
      <c r="E12" s="41" t="s">
        <v>53</v>
      </c>
      <c r="F12" s="41">
        <v>12</v>
      </c>
      <c r="G12" s="47"/>
      <c r="H12" s="48">
        <f>ROUND(F12*ROUND(G12,2),2)</f>
        <v>0</v>
      </c>
      <c r="I12" s="44">
        <v>8</v>
      </c>
      <c r="J12" s="48">
        <f>ROUND(H12*(1+ROUND(I12,2)/100),2)</f>
        <v>0</v>
      </c>
      <c r="K12" s="44"/>
      <c r="L12" s="44"/>
      <c r="M12" s="5"/>
      <c r="N12" s="5"/>
      <c r="O12" s="5"/>
      <c r="P12" s="5"/>
      <c r="Q12" s="5"/>
    </row>
    <row r="13" spans="1:17" ht="12.75">
      <c r="A13" s="45">
        <v>3</v>
      </c>
      <c r="B13" s="53" t="s">
        <v>167</v>
      </c>
      <c r="C13" s="41" t="s">
        <v>101</v>
      </c>
      <c r="D13" s="44"/>
      <c r="E13" s="41" t="s">
        <v>53</v>
      </c>
      <c r="F13" s="41">
        <v>12</v>
      </c>
      <c r="G13" s="47"/>
      <c r="H13" s="48">
        <f>ROUND(F13*ROUND(G13,2),2)</f>
        <v>0</v>
      </c>
      <c r="I13" s="44">
        <v>8</v>
      </c>
      <c r="J13" s="48">
        <f>ROUND(H13*(1+ROUND(I13,2)/100),2)</f>
        <v>0</v>
      </c>
      <c r="K13" s="44"/>
      <c r="L13" s="44"/>
      <c r="M13" s="5"/>
      <c r="N13" s="5"/>
      <c r="O13" s="5"/>
      <c r="P13" s="5"/>
      <c r="Q13" s="5"/>
    </row>
    <row r="14" spans="2:17" ht="12.75">
      <c r="B14" s="3"/>
      <c r="C14" s="5"/>
      <c r="D14" s="5"/>
      <c r="E14" s="5"/>
      <c r="F14" s="5"/>
      <c r="G14" s="5"/>
      <c r="H14" s="49">
        <f>ROUND(SUM(H11:H13),2)</f>
        <v>0</v>
      </c>
      <c r="I14" s="5"/>
      <c r="J14" s="49">
        <f>ROUND(SUM(J11:J13),2)</f>
        <v>0</v>
      </c>
      <c r="K14" s="5"/>
      <c r="L14" s="5"/>
      <c r="M14" s="5"/>
      <c r="N14" s="5"/>
      <c r="O14" s="5"/>
      <c r="P14" s="5"/>
      <c r="Q14" s="5"/>
    </row>
    <row r="15" spans="2:17" ht="12.75"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2" ht="12.75">
      <c r="A16" s="95" t="s">
        <v>13</v>
      </c>
      <c r="B16" s="96"/>
      <c r="C16" s="110">
        <f>J14</f>
        <v>0</v>
      </c>
      <c r="D16" s="111"/>
      <c r="E16" s="111"/>
      <c r="F16" s="112"/>
      <c r="G16" s="113" t="s">
        <v>25</v>
      </c>
      <c r="H16" s="114"/>
      <c r="I16" s="107"/>
      <c r="J16" s="91">
        <f>J14-H14</f>
        <v>0</v>
      </c>
      <c r="K16" s="92"/>
      <c r="L16" s="93"/>
    </row>
    <row r="17" spans="1:12" ht="12.75">
      <c r="A17" s="95" t="s">
        <v>28</v>
      </c>
      <c r="B17" s="107"/>
      <c r="C17" s="108"/>
      <c r="D17" s="109"/>
      <c r="E17" s="109"/>
      <c r="F17" s="109"/>
      <c r="G17" s="109"/>
      <c r="H17" s="109"/>
      <c r="I17" s="109"/>
      <c r="J17" s="109"/>
      <c r="K17" s="109"/>
      <c r="L17" s="99"/>
    </row>
    <row r="18" spans="1:2" ht="12.75">
      <c r="A18" s="7"/>
      <c r="B18" s="10"/>
    </row>
    <row r="19" spans="1:12" ht="12.75">
      <c r="A19" s="95" t="s">
        <v>3</v>
      </c>
      <c r="B19" s="96"/>
      <c r="C19" s="97"/>
      <c r="D19" s="98"/>
      <c r="E19" s="98"/>
      <c r="F19" s="98"/>
      <c r="G19" s="98"/>
      <c r="H19" s="98"/>
      <c r="I19" s="98"/>
      <c r="J19" s="98"/>
      <c r="K19" s="98"/>
      <c r="L19" s="99"/>
    </row>
    <row r="20" spans="1:12" ht="12.75">
      <c r="A20" s="7"/>
      <c r="B20" s="10"/>
      <c r="L20" s="15"/>
    </row>
    <row r="21" spans="1:12" ht="12.75">
      <c r="A21" s="95" t="s">
        <v>4</v>
      </c>
      <c r="B21" s="96"/>
      <c r="C21" s="97"/>
      <c r="D21" s="98"/>
      <c r="E21" s="98"/>
      <c r="F21" s="98"/>
      <c r="G21" s="98"/>
      <c r="H21" s="98"/>
      <c r="I21" s="98"/>
      <c r="J21" s="98"/>
      <c r="K21" s="98"/>
      <c r="L21" s="99"/>
    </row>
    <row r="22" spans="1:12" ht="12.75">
      <c r="A22" s="6"/>
      <c r="B22" s="10"/>
      <c r="C22" s="19"/>
      <c r="D22" s="19"/>
      <c r="E22" s="10"/>
      <c r="F22" s="10"/>
      <c r="G22" s="10"/>
      <c r="H22" s="10"/>
      <c r="I22" s="10"/>
      <c r="J22" s="10"/>
      <c r="K22" s="10"/>
      <c r="L22" s="10"/>
    </row>
    <row r="23" spans="1:4" ht="12.75">
      <c r="A23" s="7"/>
      <c r="B23" s="7"/>
      <c r="C23" s="20"/>
      <c r="D23" s="20"/>
    </row>
    <row r="24" spans="12:13" ht="12.75">
      <c r="L24" s="4"/>
      <c r="M24" s="4"/>
    </row>
    <row r="25" spans="12:13" ht="12.75">
      <c r="L25" s="4"/>
      <c r="M25" s="4"/>
    </row>
    <row r="26" spans="10:13" ht="12.75">
      <c r="J26" s="17"/>
      <c r="K26" s="17"/>
      <c r="L26" s="18"/>
      <c r="M26" s="16"/>
    </row>
    <row r="27" spans="10:12" ht="12.75">
      <c r="J27" s="94" t="s">
        <v>14</v>
      </c>
      <c r="K27" s="94"/>
      <c r="L27" s="94"/>
    </row>
  </sheetData>
  <sheetProtection/>
  <mergeCells count="14">
    <mergeCell ref="A21:B21"/>
    <mergeCell ref="C21:L21"/>
    <mergeCell ref="J27:L27"/>
    <mergeCell ref="A17:B17"/>
    <mergeCell ref="C17:L17"/>
    <mergeCell ref="A19:B19"/>
    <mergeCell ref="C19:L19"/>
    <mergeCell ref="A4:B4"/>
    <mergeCell ref="C4:L4"/>
    <mergeCell ref="B6:M6"/>
    <mergeCell ref="A16:B16"/>
    <mergeCell ref="C16:F16"/>
    <mergeCell ref="G16:I16"/>
    <mergeCell ref="J16:L16"/>
  </mergeCells>
  <printOptions/>
  <pageMargins left="0.7874015748031497" right="0.7874015748031497" top="0.984251968503937" bottom="0.984251968503937" header="0.5118110236220472" footer="0.5118110236220472"/>
  <pageSetup fitToHeight="3" fitToWidth="1" horizontalDpi="600" verticalDpi="600" orientation="landscape" paperSize="9" scale="62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0"/>
  <sheetViews>
    <sheetView zoomScalePageLayoutView="0" workbookViewId="0" topLeftCell="A1">
      <selection activeCell="C34" sqref="C34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27.125" style="0" customWidth="1"/>
    <col min="4" max="4" width="16.00390625" style="0" customWidth="1"/>
    <col min="5" max="5" width="11.25390625" style="0" customWidth="1"/>
    <col min="6" max="6" width="9.25390625" style="0" customWidth="1"/>
    <col min="7" max="7" width="7.375" style="0" customWidth="1"/>
    <col min="9" max="9" width="11.875" style="0" customWidth="1"/>
    <col min="10" max="10" width="13.125" style="0" customWidth="1"/>
    <col min="11" max="11" width="14.625" style="0" customWidth="1"/>
    <col min="12" max="12" width="16.375" style="0" customWidth="1"/>
    <col min="13" max="13" width="14.00390625" style="0" customWidth="1"/>
  </cols>
  <sheetData>
    <row r="1" ht="12.75"/>
    <row r="2" spans="2:13" ht="12.75">
      <c r="B2" s="6" t="s">
        <v>1</v>
      </c>
      <c r="C2" s="33">
        <v>8</v>
      </c>
      <c r="D2" s="51"/>
      <c r="E2" s="10"/>
      <c r="F2" s="10"/>
      <c r="G2" s="10"/>
      <c r="H2" s="10"/>
      <c r="I2" s="10"/>
      <c r="J2" s="10"/>
      <c r="K2" s="10"/>
      <c r="L2" s="10"/>
      <c r="M2" s="10"/>
    </row>
    <row r="3" spans="1:13" ht="12.75">
      <c r="A3" s="6"/>
      <c r="B3" s="8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</row>
    <row r="4" spans="1:17" ht="37.5" customHeight="1">
      <c r="A4" s="100" t="s">
        <v>2</v>
      </c>
      <c r="B4" s="101"/>
      <c r="C4" s="104" t="s">
        <v>143</v>
      </c>
      <c r="D4" s="105"/>
      <c r="E4" s="105"/>
      <c r="F4" s="105"/>
      <c r="G4" s="105"/>
      <c r="H4" s="105"/>
      <c r="I4" s="105"/>
      <c r="J4" s="105"/>
      <c r="K4" s="105"/>
      <c r="L4" s="106"/>
      <c r="M4" s="11"/>
      <c r="N4" s="5"/>
      <c r="O4" s="5"/>
      <c r="P4" s="5"/>
      <c r="Q4" s="5"/>
    </row>
    <row r="5" spans="1:17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5"/>
      <c r="O5" s="5"/>
      <c r="P5" s="5"/>
      <c r="Q5" s="5"/>
    </row>
    <row r="6" spans="1:17" ht="12.75">
      <c r="A6" s="6"/>
      <c r="B6" s="102" t="s">
        <v>15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5"/>
      <c r="O6" s="5"/>
      <c r="P6" s="5"/>
      <c r="Q6" s="5"/>
    </row>
    <row r="7" spans="2:17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39" t="s">
        <v>36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2:17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25.5">
      <c r="A10" s="40" t="s">
        <v>37</v>
      </c>
      <c r="B10" s="40" t="s">
        <v>38</v>
      </c>
      <c r="C10" s="42" t="s">
        <v>39</v>
      </c>
      <c r="D10" s="42" t="s">
        <v>66</v>
      </c>
      <c r="E10" s="42" t="s">
        <v>40</v>
      </c>
      <c r="F10" s="42" t="s">
        <v>41</v>
      </c>
      <c r="G10" s="42" t="s">
        <v>42</v>
      </c>
      <c r="H10" s="42" t="s">
        <v>43</v>
      </c>
      <c r="I10" s="42" t="s">
        <v>44</v>
      </c>
      <c r="J10" s="42" t="s">
        <v>45</v>
      </c>
      <c r="K10" s="42" t="s">
        <v>46</v>
      </c>
      <c r="L10" s="42" t="s">
        <v>47</v>
      </c>
      <c r="M10" s="5"/>
      <c r="N10" s="5"/>
      <c r="O10" s="5"/>
      <c r="P10" s="5"/>
      <c r="Q10" s="5"/>
    </row>
    <row r="11" spans="1:17" ht="25.5">
      <c r="A11" s="45">
        <v>1</v>
      </c>
      <c r="B11" s="46" t="s">
        <v>102</v>
      </c>
      <c r="C11" s="41" t="s">
        <v>103</v>
      </c>
      <c r="D11" s="44"/>
      <c r="E11" s="41" t="s">
        <v>104</v>
      </c>
      <c r="F11" s="41">
        <v>2300</v>
      </c>
      <c r="G11" s="52"/>
      <c r="H11" s="48">
        <f aca="true" t="shared" si="0" ref="H11:H16">ROUND((F11*G11),2)</f>
        <v>0</v>
      </c>
      <c r="I11" s="44"/>
      <c r="J11" s="48">
        <f aca="true" t="shared" si="1" ref="J11:J16">ROUND(H11*(1+ROUND(I11,2)/100),2)</f>
        <v>0</v>
      </c>
      <c r="K11" s="44"/>
      <c r="L11" s="44"/>
      <c r="M11" s="5"/>
      <c r="N11" s="5"/>
      <c r="O11" s="5"/>
      <c r="P11" s="5"/>
      <c r="Q11" s="5"/>
    </row>
    <row r="12" spans="1:17" ht="38.25">
      <c r="A12" s="45">
        <v>2</v>
      </c>
      <c r="B12" s="46" t="s">
        <v>105</v>
      </c>
      <c r="C12" s="41" t="s">
        <v>106</v>
      </c>
      <c r="D12" s="44"/>
      <c r="E12" s="41" t="s">
        <v>104</v>
      </c>
      <c r="F12" s="41">
        <v>500</v>
      </c>
      <c r="G12" s="52"/>
      <c r="H12" s="48">
        <f t="shared" si="0"/>
        <v>0</v>
      </c>
      <c r="I12" s="44"/>
      <c r="J12" s="48">
        <f t="shared" si="1"/>
        <v>0</v>
      </c>
      <c r="K12" s="44"/>
      <c r="L12" s="44"/>
      <c r="M12" s="5"/>
      <c r="N12" s="5"/>
      <c r="O12" s="5"/>
      <c r="P12" s="5"/>
      <c r="Q12" s="5"/>
    </row>
    <row r="13" spans="1:17" ht="25.5">
      <c r="A13" s="45">
        <v>3</v>
      </c>
      <c r="B13" s="46" t="s">
        <v>107</v>
      </c>
      <c r="C13" s="41" t="s">
        <v>108</v>
      </c>
      <c r="D13" s="44"/>
      <c r="E13" s="41" t="s">
        <v>104</v>
      </c>
      <c r="F13" s="41">
        <v>500</v>
      </c>
      <c r="G13" s="52"/>
      <c r="H13" s="48">
        <f t="shared" si="0"/>
        <v>0</v>
      </c>
      <c r="I13" s="44"/>
      <c r="J13" s="48">
        <f t="shared" si="1"/>
        <v>0</v>
      </c>
      <c r="K13" s="44"/>
      <c r="L13" s="44"/>
      <c r="M13" s="5"/>
      <c r="N13" s="5"/>
      <c r="O13" s="5"/>
      <c r="P13" s="5"/>
      <c r="Q13" s="5"/>
    </row>
    <row r="14" spans="1:17" ht="25.5">
      <c r="A14" s="45">
        <v>4</v>
      </c>
      <c r="B14" s="46" t="s">
        <v>109</v>
      </c>
      <c r="C14" s="41" t="s">
        <v>110</v>
      </c>
      <c r="D14" s="44"/>
      <c r="E14" s="41" t="s">
        <v>104</v>
      </c>
      <c r="F14" s="41">
        <v>500</v>
      </c>
      <c r="G14" s="52"/>
      <c r="H14" s="48">
        <f t="shared" si="0"/>
        <v>0</v>
      </c>
      <c r="I14" s="44"/>
      <c r="J14" s="48">
        <f t="shared" si="1"/>
        <v>0</v>
      </c>
      <c r="K14" s="44"/>
      <c r="L14" s="44"/>
      <c r="M14" s="5"/>
      <c r="N14" s="5"/>
      <c r="O14" s="5"/>
      <c r="P14" s="5"/>
      <c r="Q14" s="5"/>
    </row>
    <row r="15" spans="1:17" ht="25.5">
      <c r="A15" s="45">
        <v>5</v>
      </c>
      <c r="B15" s="46" t="s">
        <v>111</v>
      </c>
      <c r="C15" s="41" t="s">
        <v>112</v>
      </c>
      <c r="D15" s="44"/>
      <c r="E15" s="41" t="s">
        <v>104</v>
      </c>
      <c r="F15" s="41">
        <v>500</v>
      </c>
      <c r="G15" s="52"/>
      <c r="H15" s="48">
        <f t="shared" si="0"/>
        <v>0</v>
      </c>
      <c r="I15" s="44"/>
      <c r="J15" s="48">
        <f t="shared" si="1"/>
        <v>0</v>
      </c>
      <c r="K15" s="44"/>
      <c r="L15" s="44"/>
      <c r="M15" s="5"/>
      <c r="N15" s="5"/>
      <c r="O15" s="5"/>
      <c r="P15" s="5"/>
      <c r="Q15" s="5"/>
    </row>
    <row r="16" spans="1:17" ht="51">
      <c r="A16" s="45">
        <v>6</v>
      </c>
      <c r="B16" s="46" t="s">
        <v>113</v>
      </c>
      <c r="C16" s="41" t="s">
        <v>114</v>
      </c>
      <c r="D16" s="44"/>
      <c r="E16" s="41" t="s">
        <v>104</v>
      </c>
      <c r="F16" s="41">
        <v>500</v>
      </c>
      <c r="G16" s="52"/>
      <c r="H16" s="48">
        <f t="shared" si="0"/>
        <v>0</v>
      </c>
      <c r="I16" s="44"/>
      <c r="J16" s="48">
        <f t="shared" si="1"/>
        <v>0</v>
      </c>
      <c r="K16" s="44"/>
      <c r="L16" s="44"/>
      <c r="M16" s="5"/>
      <c r="N16" s="5"/>
      <c r="O16" s="5"/>
      <c r="P16" s="5"/>
      <c r="Q16" s="5"/>
    </row>
    <row r="17" spans="2:17" ht="12.75">
      <c r="B17" s="3"/>
      <c r="C17" s="5"/>
      <c r="D17" s="5"/>
      <c r="E17" s="5"/>
      <c r="F17" s="5"/>
      <c r="G17" s="5"/>
      <c r="H17" s="49">
        <f>ROUND(SUM(H11:H16),2)</f>
        <v>0</v>
      </c>
      <c r="I17" s="5"/>
      <c r="J17" s="49">
        <f>ROUND(SUM(J11:J16),2)</f>
        <v>0</v>
      </c>
      <c r="K17" s="5"/>
      <c r="L17" s="5"/>
      <c r="M17" s="5"/>
      <c r="N17" s="5"/>
      <c r="O17" s="5"/>
      <c r="P17" s="5"/>
      <c r="Q17" s="5"/>
    </row>
    <row r="18" spans="2:17" ht="12.75">
      <c r="B18" s="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2" ht="12.75">
      <c r="A19" s="95" t="s">
        <v>13</v>
      </c>
      <c r="B19" s="96"/>
      <c r="C19" s="115">
        <f>J17</f>
        <v>0</v>
      </c>
      <c r="D19" s="116"/>
      <c r="E19" s="116"/>
      <c r="F19" s="117"/>
      <c r="G19" s="113" t="s">
        <v>25</v>
      </c>
      <c r="H19" s="114"/>
      <c r="I19" s="107"/>
      <c r="J19" s="118">
        <f>J17-H17</f>
        <v>0</v>
      </c>
      <c r="K19" s="119"/>
      <c r="L19" s="120"/>
    </row>
    <row r="20" spans="1:12" ht="12.75">
      <c r="A20" s="95" t="s">
        <v>28</v>
      </c>
      <c r="B20" s="107"/>
      <c r="C20" s="108"/>
      <c r="D20" s="109"/>
      <c r="E20" s="109"/>
      <c r="F20" s="109"/>
      <c r="G20" s="109"/>
      <c r="H20" s="109"/>
      <c r="I20" s="109"/>
      <c r="J20" s="109"/>
      <c r="K20" s="109"/>
      <c r="L20" s="99"/>
    </row>
    <row r="21" spans="1:2" ht="12.75">
      <c r="A21" s="7"/>
      <c r="B21" s="10"/>
    </row>
    <row r="22" spans="1:12" ht="12.75">
      <c r="A22" s="95" t="s">
        <v>3</v>
      </c>
      <c r="B22" s="96"/>
      <c r="C22" s="97"/>
      <c r="D22" s="98"/>
      <c r="E22" s="98"/>
      <c r="F22" s="98"/>
      <c r="G22" s="98"/>
      <c r="H22" s="98"/>
      <c r="I22" s="98"/>
      <c r="J22" s="98"/>
      <c r="K22" s="98"/>
      <c r="L22" s="99"/>
    </row>
    <row r="23" spans="1:12" ht="12.75">
      <c r="A23" s="7"/>
      <c r="B23" s="10"/>
      <c r="L23" s="15"/>
    </row>
    <row r="24" spans="1:12" ht="12.75">
      <c r="A24" s="95" t="s">
        <v>4</v>
      </c>
      <c r="B24" s="96"/>
      <c r="C24" s="97"/>
      <c r="D24" s="98"/>
      <c r="E24" s="98"/>
      <c r="F24" s="98"/>
      <c r="G24" s="98"/>
      <c r="H24" s="98"/>
      <c r="I24" s="98"/>
      <c r="J24" s="98"/>
      <c r="K24" s="98"/>
      <c r="L24" s="99"/>
    </row>
    <row r="25" spans="1:12" ht="12.75">
      <c r="A25" s="6"/>
      <c r="B25" s="10"/>
      <c r="C25" s="19"/>
      <c r="D25" s="19"/>
      <c r="E25" s="10"/>
      <c r="F25" s="10"/>
      <c r="G25" s="10"/>
      <c r="H25" s="10"/>
      <c r="I25" s="10"/>
      <c r="J25" s="10"/>
      <c r="K25" s="10"/>
      <c r="L25" s="10"/>
    </row>
    <row r="26" spans="1:4" ht="15">
      <c r="A26" s="7"/>
      <c r="B26" s="56" t="s">
        <v>146</v>
      </c>
      <c r="C26" s="20"/>
      <c r="D26" s="20"/>
    </row>
    <row r="27" spans="2:13" ht="15">
      <c r="B27" s="55" t="s">
        <v>147</v>
      </c>
      <c r="L27" s="4"/>
      <c r="M27" s="4"/>
    </row>
    <row r="28" spans="12:13" ht="12.75">
      <c r="L28" s="4"/>
      <c r="M28" s="4"/>
    </row>
    <row r="29" spans="10:13" ht="12.75">
      <c r="J29" s="17"/>
      <c r="K29" s="17"/>
      <c r="L29" s="18"/>
      <c r="M29" s="16"/>
    </row>
    <row r="30" spans="10:12" ht="12.75">
      <c r="J30" s="94" t="s">
        <v>14</v>
      </c>
      <c r="K30" s="94"/>
      <c r="L30" s="94"/>
    </row>
  </sheetData>
  <sheetProtection/>
  <mergeCells count="14">
    <mergeCell ref="A24:B24"/>
    <mergeCell ref="C24:L24"/>
    <mergeCell ref="J30:L30"/>
    <mergeCell ref="A20:B20"/>
    <mergeCell ref="C20:L20"/>
    <mergeCell ref="A22:B22"/>
    <mergeCell ref="C22:L22"/>
    <mergeCell ref="A4:B4"/>
    <mergeCell ref="C4:L4"/>
    <mergeCell ref="B6:M6"/>
    <mergeCell ref="A19:B19"/>
    <mergeCell ref="C19:F19"/>
    <mergeCell ref="G19:I19"/>
    <mergeCell ref="J19:L19"/>
  </mergeCells>
  <printOptions/>
  <pageMargins left="0.7874015748031497" right="0.7874015748031497" top="0.984251968503937" bottom="0.984251968503937" header="0.5118110236220472" footer="0.5118110236220472"/>
  <pageSetup fitToHeight="3" fitToWidth="1" horizontalDpi="600" verticalDpi="600" orientation="landscape" paperSize="9" scale="73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kjanicki</cp:lastModifiedBy>
  <cp:lastPrinted>2020-05-26T07:02:21Z</cp:lastPrinted>
  <dcterms:created xsi:type="dcterms:W3CDTF">2003-05-16T10:10:29Z</dcterms:created>
  <dcterms:modified xsi:type="dcterms:W3CDTF">2020-06-05T06:07:31Z</dcterms:modified>
  <cp:category/>
  <cp:version/>
  <cp:contentType/>
  <cp:contentStatus/>
</cp:coreProperties>
</file>